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tabRatio="264" activeTab="2"/>
  </bookViews>
  <sheets>
    <sheet name="САН" sheetId="1" r:id="rId1"/>
    <sheet name="бараб" sheetId="2" r:id="rId2"/>
    <sheet name="рабак" sheetId="3" r:id="rId3"/>
  </sheets>
  <definedNames>
    <definedName name="_xlnm.Print_Titles" localSheetId="1">'бараб'!$10:$10</definedName>
    <definedName name="_xlnm.Print_Titles" localSheetId="2">'рабак'!$10:$10</definedName>
    <definedName name="_xlnm.Print_Titles" localSheetId="0">'САН'!$10:$10</definedName>
    <definedName name="_xlnm.Print_Area" localSheetId="1">'бараб'!$A$1:$AL$123</definedName>
  </definedNames>
  <calcPr fullCalcOnLoad="1"/>
</workbook>
</file>

<file path=xl/sharedStrings.xml><?xml version="1.0" encoding="utf-8"?>
<sst xmlns="http://schemas.openxmlformats.org/spreadsheetml/2006/main" count="1077" uniqueCount="284">
  <si>
    <t/>
  </si>
  <si>
    <t xml:space="preserve"> ОТЧЕТ ОБ  ИСПОЛНЕНИИ УЧРЕЖДЕНИЕМ</t>
  </si>
  <si>
    <t xml:space="preserve"> ПЛАНА ЕГО ФИНАНСОВО-ХОЗЯЙСТВЕННОЙ ДЕЯТЕЛЬНОСТИ (форма 0503737)</t>
  </si>
  <si>
    <t>Ед.Изм.: руб.</t>
  </si>
  <si>
    <t>Наименование</t>
  </si>
  <si>
    <t>Доходы - всего</t>
  </si>
  <si>
    <t>010</t>
  </si>
  <si>
    <t>Доходы от собственности</t>
  </si>
  <si>
    <t>030</t>
  </si>
  <si>
    <t>\\\\120 \0712001</t>
  </si>
  <si>
    <t>из них</t>
  </si>
  <si>
    <t>от аренды активов</t>
  </si>
  <si>
    <t>101</t>
  </si>
  <si>
    <t>\\\\121 \0712001</t>
  </si>
  <si>
    <t>Доходы от оказания платных  услуг (работ)</t>
  </si>
  <si>
    <t>040</t>
  </si>
  <si>
    <t>\\\\130 \0712001</t>
  </si>
  <si>
    <t>Доходы от штрафов, пеней, иных сумм принудительного изъятия</t>
  </si>
  <si>
    <t>050</t>
  </si>
  <si>
    <t>\\\\140 \0712001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</si>
  <si>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</si>
  <si>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</si>
  <si>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</si>
  <si>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</si>
  <si>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</si>
  <si>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\\\\152 \0712001</t>
  </si>
  <si>
    <t>поступления от международных финансовых организаций</t>
  </si>
  <si>
    <t>063</t>
  </si>
  <si>
    <t>\\\\153 \0712001</t>
  </si>
  <si>
    <t>Доходы от операций с активами</t>
  </si>
  <si>
    <t>090</t>
  </si>
  <si>
    <t>от выбытий основных средств</t>
  </si>
  <si>
    <t>092</t>
  </si>
  <si>
    <t>\\\\410 \0712001</t>
  </si>
  <si>
    <t>от выбытия нематериальных  активов</t>
  </si>
  <si>
    <t>093</t>
  </si>
  <si>
    <t>\\\\420 \0712001</t>
  </si>
  <si>
    <t>от выбытия непроизведенных активов</t>
  </si>
  <si>
    <t>094</t>
  </si>
  <si>
    <t>\\\\430 \0712001</t>
  </si>
  <si>
    <t>от выбытия материальных запасов</t>
  </si>
  <si>
    <t>095</t>
  </si>
  <si>
    <t>\\\\440 \0712001</t>
  </si>
  <si>
    <t>от выбытия ценных бумаг, кроме акций</t>
  </si>
  <si>
    <t>096</t>
  </si>
  <si>
    <t>\\\\620 \0712001</t>
  </si>
  <si>
    <t>от выбытия акций</t>
  </si>
  <si>
    <t>097</t>
  </si>
  <si>
    <t>\\\\630 \0712001</t>
  </si>
  <si>
    <t>от выбытия иных финансовых активов</t>
  </si>
  <si>
    <t>098</t>
  </si>
  <si>
    <t>\\\\650 \0712001</t>
  </si>
  <si>
    <t>Прочие доходы</t>
  </si>
  <si>
    <t>100</t>
  </si>
  <si>
    <t>из них:</t>
  </si>
  <si>
    <t>субсидии на выполнение государственного (муниципального) задания</t>
  </si>
  <si>
    <t>0101</t>
  </si>
  <si>
    <t>\\\\181 \0712001</t>
  </si>
  <si>
    <t>субсидии на иные цели</t>
  </si>
  <si>
    <t>0102</t>
  </si>
  <si>
    <t>\\\\182 \0712001</t>
  </si>
  <si>
    <t>бюджетные инвестиции</t>
  </si>
  <si>
    <t>0103</t>
  </si>
  <si>
    <t>\\\\183 \0712001</t>
  </si>
  <si>
    <t>иные доходы</t>
  </si>
  <si>
    <t>0104</t>
  </si>
  <si>
    <t>\\\\184 \0712001</t>
  </si>
  <si>
    <t>Расходы - всего</t>
  </si>
  <si>
    <t>200</t>
  </si>
  <si>
    <t>Оплата труда и начисления на выплаты по оплате труда</t>
  </si>
  <si>
    <t>160</t>
  </si>
  <si>
    <t>Заработная плата</t>
  </si>
  <si>
    <t>161</t>
  </si>
  <si>
    <t>\\\\\211\\\\\ \0712001</t>
  </si>
  <si>
    <t>Прочие выплаты</t>
  </si>
  <si>
    <t>162</t>
  </si>
  <si>
    <t>\\\\\212\\\\\ \0712001</t>
  </si>
  <si>
    <t>Начисления на выплаты по оплате труда</t>
  </si>
  <si>
    <t>163</t>
  </si>
  <si>
    <t>\\\\\213\\\\\ \0712001</t>
  </si>
  <si>
    <t>Оплата работ, услуг</t>
  </si>
  <si>
    <t>170</t>
  </si>
  <si>
    <t>в том числе</t>
  </si>
  <si>
    <t>Услуги связи</t>
  </si>
  <si>
    <t>171</t>
  </si>
  <si>
    <t>\\\\\221\\\\\ \0712001</t>
  </si>
  <si>
    <t>Транспортные услуги</t>
  </si>
  <si>
    <t>172</t>
  </si>
  <si>
    <t>\\\\\222\\\\\ \0712001</t>
  </si>
  <si>
    <t>Коммунальные услуги</t>
  </si>
  <si>
    <t>173</t>
  </si>
  <si>
    <t>\\\\\223\\\\\ \0712001</t>
  </si>
  <si>
    <t>Арендная плата за пользование имуществом</t>
  </si>
  <si>
    <t>174</t>
  </si>
  <si>
    <t>\\\\\224\\\\\ \0712001</t>
  </si>
  <si>
    <t>Работы, услуги по содержанию имущества</t>
  </si>
  <si>
    <t>175</t>
  </si>
  <si>
    <t>\\\\\225\\\\\ \0712001</t>
  </si>
  <si>
    <t>Прочие работы, услуги</t>
  </si>
  <si>
    <t>176</t>
  </si>
  <si>
    <t>\\\\\226\\\\\ \0712001</t>
  </si>
  <si>
    <t>Обслуживание государственного (муниципального) долга</t>
  </si>
  <si>
    <t>190</t>
  </si>
  <si>
    <t>Обслуживание внутреннего долга</t>
  </si>
  <si>
    <t>191</t>
  </si>
  <si>
    <t>\\\\\231\\\\\ \0712001</t>
  </si>
  <si>
    <t>Обслуживание внешнего долга</t>
  </si>
  <si>
    <t>192</t>
  </si>
  <si>
    <t>\\\\\232\\\\\ \0712001</t>
  </si>
  <si>
    <t>Безвозмездные перечисления организациям</t>
  </si>
  <si>
    <t>210</t>
  </si>
  <si>
    <t>Безвозмездные перечисления государственным и муниципальным организациям</t>
  </si>
  <si>
    <t>211</t>
  </si>
  <si>
    <t>\\\\\241\\\\\ \0712001</t>
  </si>
  <si>
    <t>Безвозмездные перечисления организациям, за исключением государственных и муниципальных организаций</t>
  </si>
  <si>
    <t>212</t>
  </si>
  <si>
    <t>\\\\\242\\\\\ \0712001</t>
  </si>
  <si>
    <t>Безвозмездные перечисления бюджетам</t>
  </si>
  <si>
    <t>230</t>
  </si>
  <si>
    <t>Перечисления наднациональным организациям и правительствам иностранных государств</t>
  </si>
  <si>
    <t>232</t>
  </si>
  <si>
    <t>\\\\\252\\\\\ \0712001</t>
  </si>
  <si>
    <t>Перечисления международным организациям</t>
  </si>
  <si>
    <t>233</t>
  </si>
  <si>
    <t>\\\\\253\\\\\ \0712001</t>
  </si>
  <si>
    <t>Социальное обеспечение</t>
  </si>
  <si>
    <t>240</t>
  </si>
  <si>
    <t>Пособия по социальной помощи населению</t>
  </si>
  <si>
    <t>242</t>
  </si>
  <si>
    <t>\\\\\262\\\\\ \0712001</t>
  </si>
  <si>
    <t>Пенсии, пособия, выплачиваемые организациями сектора государственного управления</t>
  </si>
  <si>
    <t>243</t>
  </si>
  <si>
    <t>\\\\\263\\\\\ \0712001</t>
  </si>
  <si>
    <t>Прочие расходы</t>
  </si>
  <si>
    <t>250</t>
  </si>
  <si>
    <t>\\\\\290\\\\\ \0712001</t>
  </si>
  <si>
    <t>Расходы по приобретению нефинансовых активов</t>
  </si>
  <si>
    <t>260</t>
  </si>
  <si>
    <t>Увеличение стоимости основных средств</t>
  </si>
  <si>
    <t>261</t>
  </si>
  <si>
    <t>\\\\\310\\\\\ \0712001</t>
  </si>
  <si>
    <t>Увеличение стоимости нематериальных активов</t>
  </si>
  <si>
    <t>262</t>
  </si>
  <si>
    <t>\\\\\320\\\\\ \0712001</t>
  </si>
  <si>
    <t>Увеличение стоимости непроизведенных активов</t>
  </si>
  <si>
    <t>263</t>
  </si>
  <si>
    <t>\\\\\330\\\\\ \0712001</t>
  </si>
  <si>
    <t>Увеличение стоимости материальных запасов</t>
  </si>
  <si>
    <t>264</t>
  </si>
  <si>
    <t>\\\\\340\\\\\ \0712001</t>
  </si>
  <si>
    <t>Расходы по приобретению финансовых активов</t>
  </si>
  <si>
    <t>270</t>
  </si>
  <si>
    <t>ценных бумаг, кроме акций</t>
  </si>
  <si>
    <t>271</t>
  </si>
  <si>
    <t>\\\\\520\\\\\ \0712001</t>
  </si>
  <si>
    <t>акций и иных форм участия в капитале</t>
  </si>
  <si>
    <t>272</t>
  </si>
  <si>
    <t>\\\\\530\\\\\ \0712001</t>
  </si>
  <si>
    <t>иных финансовых активов</t>
  </si>
  <si>
    <t>273</t>
  </si>
  <si>
    <t>\\\\\550\\\\\ \0712001</t>
  </si>
  <si>
    <t>Результат исполнения (дефицит/профицит)</t>
  </si>
  <si>
    <t>450</t>
  </si>
  <si>
    <t>Источники финансирования дефицита средств - всего</t>
  </si>
  <si>
    <t>500</t>
  </si>
  <si>
    <t>Внутренние источники</t>
  </si>
  <si>
    <t>520</t>
  </si>
  <si>
    <t>положительная курсовая разница</t>
  </si>
  <si>
    <t>521</t>
  </si>
  <si>
    <t>\0100000000\\\171 \0712001</t>
  </si>
  <si>
    <t>отрицательная курсовая разница</t>
  </si>
  <si>
    <t>522</t>
  </si>
  <si>
    <t>\0100000000\\\171a \0712001</t>
  </si>
  <si>
    <t>поступления средств учреждений с депозитов</t>
  </si>
  <si>
    <t>523</t>
  </si>
  <si>
    <t>\0100000000\\\510 \0712001</t>
  </si>
  <si>
    <t>размещение средств учреждений на депозиты</t>
  </si>
  <si>
    <t>524</t>
  </si>
  <si>
    <t>\0100000000\\\610 \0712001</t>
  </si>
  <si>
    <t>поступления от погашение займов (ссуд)</t>
  </si>
  <si>
    <t>525</t>
  </si>
  <si>
    <t>\0100000000\\\640 \0712001</t>
  </si>
  <si>
    <t>выплаты по предоставлению займов (ссуд)</t>
  </si>
  <si>
    <t>526</t>
  </si>
  <si>
    <t>\0100000000\\\540 \0712001</t>
  </si>
  <si>
    <t>поступление заимствований от резидентов</t>
  </si>
  <si>
    <t>527</t>
  </si>
  <si>
    <t>\0100000000\\\710 \0712001</t>
  </si>
  <si>
    <t>погашение заимствований от нерезидентов</t>
  </si>
  <si>
    <t>528</t>
  </si>
  <si>
    <t>\0100000000\\\810 \0712001</t>
  </si>
  <si>
    <t>Внешние источники</t>
  </si>
  <si>
    <t>620</t>
  </si>
  <si>
    <t>621</t>
  </si>
  <si>
    <t>\0200000000\\\171 \0712001</t>
  </si>
  <si>
    <t>622</t>
  </si>
  <si>
    <t>\0200000000\\\171a \0712001</t>
  </si>
  <si>
    <t>625</t>
  </si>
  <si>
    <t>\0200000000\\\720 \0712001</t>
  </si>
  <si>
    <t>626</t>
  </si>
  <si>
    <t>\0200000000\\\820 \0712001</t>
  </si>
  <si>
    <t>Изменение остатков средств</t>
  </si>
  <si>
    <t>700</t>
  </si>
  <si>
    <t>увеличение остатков средств, всего</t>
  </si>
  <si>
    <t>710</t>
  </si>
  <si>
    <t>\0200000000\\\510 \0712001</t>
  </si>
  <si>
    <t>уменьшение остатков средств, всего</t>
  </si>
  <si>
    <t>720</t>
  </si>
  <si>
    <t>\0200000000\\\612 \0712001</t>
  </si>
  <si>
    <t>Изменение остатков средств по внутренним оборотам средств учреждений</t>
  </si>
  <si>
    <t>730</t>
  </si>
  <si>
    <t>увеличение остатков средств учреждений</t>
  </si>
  <si>
    <t>731</t>
  </si>
  <si>
    <t>\\\\0510 \0712001</t>
  </si>
  <si>
    <t>уменьшение остатков средств учреждений</t>
  </si>
  <si>
    <t>732</t>
  </si>
  <si>
    <t>\\\\0610 \0712001</t>
  </si>
  <si>
    <t>Изменение остатков по внутренним расчетам</t>
  </si>
  <si>
    <t>820</t>
  </si>
  <si>
    <t>увеличение остатков по внутренним расчетам (КТ 030404510)</t>
  </si>
  <si>
    <t>821</t>
  </si>
  <si>
    <t>\\\\030404510 \0712001</t>
  </si>
  <si>
    <t>уменьшение остатков по внутренним расчетам (ДТ 030404610)</t>
  </si>
  <si>
    <t>822</t>
  </si>
  <si>
    <t>\\\\030404610 \0712001</t>
  </si>
  <si>
    <t>Изменение остатков расчетов по внутренним привлечениям средств</t>
  </si>
  <si>
    <t>830</t>
  </si>
  <si>
    <t>увеличение расчетов  по внутреннему привлечению остатков средств(КТ 030406000)</t>
  </si>
  <si>
    <t>831</t>
  </si>
  <si>
    <t>\\\\030406000 \0712001</t>
  </si>
  <si>
    <t>уменьшение расчетов  по внутреннему привлечению остатков средств (ДТ 030406000)</t>
  </si>
  <si>
    <t>832</t>
  </si>
  <si>
    <t>\\\\0030406000 \0712001</t>
  </si>
  <si>
    <t>ПРОВЕРОЧНАЯ ЗАПИСЬ</t>
  </si>
  <si>
    <t>891</t>
  </si>
  <si>
    <t>Руководитель финансово-экономической службы____________       ___________________________</t>
  </si>
  <si>
    <t>Код строки</t>
  </si>
  <si>
    <t xml:space="preserve"> Код аналитики</t>
  </si>
  <si>
    <t>Утверждено плановых назначений (собственные) (2)</t>
  </si>
  <si>
    <t xml:space="preserve"> Исполнено через лицевые счета (собственные) (2)</t>
  </si>
  <si>
    <t xml:space="preserve"> Исполнено через банковские счета (собственные) (2)</t>
  </si>
  <si>
    <t xml:space="preserve"> Исполнено через кассу учреждения (собственные) (2)</t>
  </si>
  <si>
    <t xml:space="preserve"> Исполнено некассовые операции (собственные) (2)</t>
  </si>
  <si>
    <t xml:space="preserve"> итого (собственные) (2)</t>
  </si>
  <si>
    <t xml:space="preserve"> Не исполнено плановых назначений (собственные) (2)</t>
  </si>
  <si>
    <t xml:space="preserve"> Утверждено плановых назначений (субсидии) (4)</t>
  </si>
  <si>
    <t xml:space="preserve"> Исполнено через лицевые счета (субсидии) (4)</t>
  </si>
  <si>
    <t xml:space="preserve"> Исполнено через банковские счета (субсидии) (4)</t>
  </si>
  <si>
    <t xml:space="preserve"> Исполнено через кассу учреждения (субсидии) (4)</t>
  </si>
  <si>
    <t xml:space="preserve"> Исполнено некассовые операции (субсидии) (4)</t>
  </si>
  <si>
    <t xml:space="preserve"> Итого (субсидии) (4)</t>
  </si>
  <si>
    <t xml:space="preserve"> Не исполненно плановых назначений (субсидии) (4)</t>
  </si>
  <si>
    <t xml:space="preserve"> Утверждено плановых назначений (субсидии на иные цели) (5)</t>
  </si>
  <si>
    <t xml:space="preserve"> Исполнено через лицевые счета (субсидии на иные цели) (5)</t>
  </si>
  <si>
    <t xml:space="preserve"> Исполнено через банковские счета (субсидии на иные цели) (5)</t>
  </si>
  <si>
    <t xml:space="preserve"> Исполнено через кассу учреждения (субсидии на иные цели) (5)</t>
  </si>
  <si>
    <t xml:space="preserve"> Исполнено некассовые операции (субсидии на иные цели) (5)</t>
  </si>
  <si>
    <t xml:space="preserve"> Итого (субсидии на иные цели) (5)</t>
  </si>
  <si>
    <t xml:space="preserve"> Не исполненно плановых назначений (субсидии на иные цели) (5)</t>
  </si>
  <si>
    <t>Утверждено плановых назначений (бюджетные инвестиции) (6)</t>
  </si>
  <si>
    <t>Исполнено через лицевые счета (бюджетные инвестиции) (6)</t>
  </si>
  <si>
    <t xml:space="preserve"> Исполнено через банковские счета (бюджетные инвестиции) (6)</t>
  </si>
  <si>
    <t xml:space="preserve"> Исполнено через кассу учреждения (бюджетные инвестиции) (6)</t>
  </si>
  <si>
    <t xml:space="preserve"> Исполнено некассовые операции (бюджетные инвестиции) (6)</t>
  </si>
  <si>
    <t xml:space="preserve"> Итого (бюджетные инвестиции) (6)</t>
  </si>
  <si>
    <t xml:space="preserve"> Не исполнено плановых назначений (бюджетные инвестиции) (6)</t>
  </si>
  <si>
    <t xml:space="preserve"> Утверждено плановых назначений (ОМС) (7)</t>
  </si>
  <si>
    <t xml:space="preserve"> Исполнено через лицевые счета (ОМС) (7)</t>
  </si>
  <si>
    <t>Исполнено через банковские счета (ОМС) (7)</t>
  </si>
  <si>
    <t xml:space="preserve"> Исполнено через кассу учреждения (ОМС) (7)</t>
  </si>
  <si>
    <t xml:space="preserve"> Исполнено некассовые операции (ОМС) (7)</t>
  </si>
  <si>
    <t>Итого (ОМС) (7)</t>
  </si>
  <si>
    <t xml:space="preserve"> Не исполнено плановых назначений (ОМС) (7)</t>
  </si>
  <si>
    <t>на  1 января 2014 г.</t>
  </si>
  <si>
    <t>Муниципальное бюджетное общеобразовательное учреждение средняя общеобразовательная школа с. Сандугач муниципального района Янаульский район Республики Башкортостан</t>
  </si>
  <si>
    <t xml:space="preserve">Директор                                                                 А.А. Алексеев </t>
  </si>
  <si>
    <t xml:space="preserve">Бухгалтер                                                                О.Т. Мензарипова </t>
  </si>
  <si>
    <t>Муниципальное бюджетное дошкольное образовательное учреждение детский сад "Малыш" с. Барабановка муниципального района Янаульский район Республики Башкортостан</t>
  </si>
  <si>
    <t>Заведующий                                                    Г.А. Васильева</t>
  </si>
  <si>
    <t>Муниципальное бюджетное дошкольное образовательное учреждение детский сад "Шудыр" с. Рабак муниципального района Янаульский район Республики Башкортостан</t>
  </si>
  <si>
    <t>Заведующий                                                            Н.З. Тимирханова</t>
  </si>
  <si>
    <t>Бухгалтер                                                                Л.Е. Мардамшина</t>
  </si>
  <si>
    <t>на  1 января 2016 г.</t>
  </si>
  <si>
    <t>Бухгалтер                                                        Л.Е. Мардамшина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</si>
</sst>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left" vertical="center" shrinkToFit="1"/>
    </xf>
    <xf numFmtId="4" fontId="0" fillId="0" borderId="10" xfId="0" applyNumberFormat="1" applyFont="1" applyBorder="1" applyAlignment="1">
      <alignment horizontal="right" vertical="center" shrinkToFi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24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center" shrinkToFit="1"/>
    </xf>
    <xf numFmtId="49" fontId="1" fillId="24" borderId="10" xfId="0" applyNumberFormat="1" applyFont="1" applyFill="1" applyBorder="1" applyAlignment="1">
      <alignment horizontal="left" vertical="center" shrinkToFit="1"/>
    </xf>
    <xf numFmtId="4" fontId="0" fillId="24" borderId="10" xfId="0" applyNumberFormat="1" applyFont="1" applyFill="1" applyBorder="1" applyAlignment="1">
      <alignment horizontal="right" vertical="center" shrinkToFit="1"/>
    </xf>
    <xf numFmtId="4" fontId="1" fillId="24" borderId="10" xfId="0" applyNumberFormat="1" applyFont="1" applyFill="1" applyBorder="1" applyAlignment="1">
      <alignment horizontal="right" vertical="center" shrinkToFit="1"/>
    </xf>
    <xf numFmtId="0" fontId="1" fillId="24" borderId="0" xfId="0" applyFont="1" applyFill="1" applyAlignment="1">
      <alignment/>
    </xf>
    <xf numFmtId="4" fontId="1" fillId="11" borderId="10" xfId="0" applyNumberFormat="1" applyFont="1" applyFill="1" applyBorder="1" applyAlignment="1">
      <alignment horizontal="right" vertical="center" shrinkToFit="1"/>
    </xf>
    <xf numFmtId="0" fontId="1" fillId="11" borderId="10" xfId="0" applyFont="1" applyFill="1" applyBorder="1" applyAlignment="1">
      <alignment horizontal="left" vertical="top" wrapText="1"/>
    </xf>
    <xf numFmtId="49" fontId="1" fillId="11" borderId="10" xfId="0" applyNumberFormat="1" applyFont="1" applyFill="1" applyBorder="1" applyAlignment="1">
      <alignment horizontal="center" vertical="center" shrinkToFit="1"/>
    </xf>
    <xf numFmtId="49" fontId="1" fillId="11" borderId="10" xfId="0" applyNumberFormat="1" applyFont="1" applyFill="1" applyBorder="1" applyAlignment="1">
      <alignment horizontal="left" vertical="center" shrinkToFit="1"/>
    </xf>
    <xf numFmtId="0" fontId="1" fillId="11" borderId="0" xfId="0" applyFont="1" applyFill="1" applyAlignment="1">
      <alignment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left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125"/>
  <sheetViews>
    <sheetView zoomScale="75" zoomScaleNormal="75" zoomScalePageLayoutView="0" workbookViewId="0" topLeftCell="A1">
      <pane xSplit="3" ySplit="10" topLeftCell="N6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34" sqref="L34"/>
    </sheetView>
  </sheetViews>
  <sheetFormatPr defaultColWidth="9.00390625" defaultRowHeight="12.75"/>
  <cols>
    <col min="1" max="1" width="54.125" style="0" customWidth="1"/>
    <col min="2" max="3" width="8.125" style="0" customWidth="1"/>
    <col min="4" max="9" width="12.25390625" style="0" customWidth="1"/>
    <col min="10" max="10" width="12.375" style="0" customWidth="1"/>
    <col min="11" max="15" width="12.25390625" style="0" customWidth="1"/>
    <col min="16" max="17" width="12.375" style="0" customWidth="1"/>
    <col min="18" max="19" width="12.25390625" style="0" customWidth="1"/>
    <col min="20" max="20" width="12.375" style="0" customWidth="1"/>
    <col min="21" max="21" width="12.25390625" style="0" customWidth="1"/>
    <col min="22" max="22" width="12.375" style="0" customWidth="1"/>
    <col min="23" max="23" width="12.625" style="0" customWidth="1"/>
    <col min="24" max="24" width="14.25390625" style="0" customWidth="1"/>
    <col min="25" max="27" width="7.25390625" style="0" customWidth="1"/>
    <col min="28" max="28" width="7.375" style="0" customWidth="1"/>
    <col min="29" max="29" width="7.625" style="0" customWidth="1"/>
    <col min="30" max="30" width="7.25390625" style="0" customWidth="1"/>
    <col min="31" max="32" width="7.375" style="0" customWidth="1"/>
    <col min="33" max="37" width="7.25390625" style="0" customWidth="1"/>
    <col min="38" max="38" width="7.125" style="0" customWidth="1"/>
  </cols>
  <sheetData>
    <row r="1" spans="1:38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2.7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2.7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12.7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12.75">
      <c r="A5" s="21" t="s">
        <v>273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ht="12.75">
      <c r="A6" s="21" t="s">
        <v>274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12.7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2.75">
      <c r="A8" s="21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ht="12.75">
      <c r="A9" s="24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ht="153">
      <c r="A10" s="1" t="s">
        <v>4</v>
      </c>
      <c r="B10" s="1" t="s">
        <v>236</v>
      </c>
      <c r="C10" s="1" t="s">
        <v>237</v>
      </c>
      <c r="D10" s="1" t="s">
        <v>238</v>
      </c>
      <c r="E10" s="1" t="s">
        <v>239</v>
      </c>
      <c r="F10" s="1" t="s">
        <v>240</v>
      </c>
      <c r="G10" s="1" t="s">
        <v>241</v>
      </c>
      <c r="H10" s="1" t="s">
        <v>242</v>
      </c>
      <c r="I10" s="1" t="s">
        <v>243</v>
      </c>
      <c r="J10" s="1" t="s">
        <v>244</v>
      </c>
      <c r="K10" s="1" t="s">
        <v>245</v>
      </c>
      <c r="L10" s="1" t="s">
        <v>246</v>
      </c>
      <c r="M10" s="1" t="s">
        <v>247</v>
      </c>
      <c r="N10" s="1" t="s">
        <v>248</v>
      </c>
      <c r="O10" s="1" t="s">
        <v>249</v>
      </c>
      <c r="P10" s="1" t="s">
        <v>250</v>
      </c>
      <c r="Q10" s="1" t="s">
        <v>251</v>
      </c>
      <c r="R10" s="1" t="s">
        <v>252</v>
      </c>
      <c r="S10" s="1" t="s">
        <v>253</v>
      </c>
      <c r="T10" s="1" t="s">
        <v>254</v>
      </c>
      <c r="U10" s="1" t="s">
        <v>255</v>
      </c>
      <c r="V10" s="1" t="s">
        <v>256</v>
      </c>
      <c r="W10" s="1" t="s">
        <v>257</v>
      </c>
      <c r="X10" s="1" t="s">
        <v>258</v>
      </c>
      <c r="Y10" s="1" t="s">
        <v>259</v>
      </c>
      <c r="Z10" s="1" t="s">
        <v>260</v>
      </c>
      <c r="AA10" s="1" t="s">
        <v>261</v>
      </c>
      <c r="AB10" s="1" t="s">
        <v>262</v>
      </c>
      <c r="AC10" s="1" t="s">
        <v>263</v>
      </c>
      <c r="AD10" s="1" t="s">
        <v>264</v>
      </c>
      <c r="AE10" s="1" t="s">
        <v>265</v>
      </c>
      <c r="AF10" s="1" t="s">
        <v>266</v>
      </c>
      <c r="AG10" s="1" t="s">
        <v>267</v>
      </c>
      <c r="AH10" s="1" t="s">
        <v>268</v>
      </c>
      <c r="AI10" s="1" t="s">
        <v>269</v>
      </c>
      <c r="AJ10" s="1" t="s">
        <v>270</v>
      </c>
      <c r="AK10" s="1" t="s">
        <v>271</v>
      </c>
      <c r="AL10" s="1" t="s">
        <v>272</v>
      </c>
    </row>
    <row r="11" spans="1:38" s="7" customFormat="1" ht="12.75">
      <c r="A11" s="6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6">
        <v>15</v>
      </c>
      <c r="Q11" s="6">
        <v>16</v>
      </c>
      <c r="R11" s="6">
        <v>17</v>
      </c>
      <c r="S11" s="6">
        <v>18</v>
      </c>
      <c r="T11" s="6">
        <v>19</v>
      </c>
      <c r="U11" s="6">
        <v>20</v>
      </c>
      <c r="V11" s="6">
        <v>21</v>
      </c>
      <c r="W11" s="6">
        <v>22</v>
      </c>
      <c r="X11" s="6">
        <v>23</v>
      </c>
      <c r="Y11" s="6">
        <v>24</v>
      </c>
      <c r="Z11" s="6">
        <v>25</v>
      </c>
      <c r="AA11" s="6">
        <v>26</v>
      </c>
      <c r="AB11" s="6">
        <v>27</v>
      </c>
      <c r="AC11" s="6">
        <v>28</v>
      </c>
      <c r="AD11" s="6">
        <v>29</v>
      </c>
      <c r="AE11" s="6">
        <v>30</v>
      </c>
      <c r="AF11" s="6">
        <v>31</v>
      </c>
      <c r="AG11" s="6">
        <v>32</v>
      </c>
      <c r="AH11" s="6">
        <v>33</v>
      </c>
      <c r="AI11" s="6">
        <v>34</v>
      </c>
      <c r="AJ11" s="6">
        <v>35</v>
      </c>
      <c r="AK11" s="6">
        <v>36</v>
      </c>
      <c r="AL11" s="6">
        <v>37</v>
      </c>
    </row>
    <row r="12" spans="1:38" s="13" customFormat="1" ht="12.75">
      <c r="A12" s="8" t="s">
        <v>5</v>
      </c>
      <c r="B12" s="9" t="s">
        <v>6</v>
      </c>
      <c r="C12" s="10" t="s">
        <v>0</v>
      </c>
      <c r="D12" s="12">
        <f>SUM(D13+D15+D16+D17+D18+D22+D31)</f>
        <v>0</v>
      </c>
      <c r="E12" s="12">
        <f aca="true" t="shared" si="0" ref="E12:AL12">SUM(E13+E15+E16+E17+E18+E22+E31)</f>
        <v>115820.11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115820.11</v>
      </c>
      <c r="J12" s="12">
        <f t="shared" si="0"/>
        <v>-115820.11</v>
      </c>
      <c r="K12" s="12">
        <f t="shared" si="0"/>
        <v>0</v>
      </c>
      <c r="L12" s="12">
        <f t="shared" si="0"/>
        <v>10636829.16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10636829.16</v>
      </c>
      <c r="Q12" s="12">
        <f t="shared" si="0"/>
        <v>-10636829.16</v>
      </c>
      <c r="R12" s="12">
        <f t="shared" si="0"/>
        <v>0</v>
      </c>
      <c r="S12" s="12">
        <f t="shared" si="0"/>
        <v>1106769.65</v>
      </c>
      <c r="T12" s="12">
        <f t="shared" si="0"/>
        <v>0</v>
      </c>
      <c r="U12" s="12">
        <f t="shared" si="0"/>
        <v>0</v>
      </c>
      <c r="V12" s="12">
        <f t="shared" si="0"/>
        <v>0</v>
      </c>
      <c r="W12" s="12">
        <f t="shared" si="0"/>
        <v>1106769.65</v>
      </c>
      <c r="X12" s="12">
        <f t="shared" si="0"/>
        <v>-1106769.65</v>
      </c>
      <c r="Y12" s="12">
        <f t="shared" si="0"/>
        <v>0</v>
      </c>
      <c r="Z12" s="12">
        <f t="shared" si="0"/>
        <v>0</v>
      </c>
      <c r="AA12" s="12">
        <f t="shared" si="0"/>
        <v>0</v>
      </c>
      <c r="AB12" s="12">
        <f t="shared" si="0"/>
        <v>0</v>
      </c>
      <c r="AC12" s="12">
        <f t="shared" si="0"/>
        <v>0</v>
      </c>
      <c r="AD12" s="12">
        <f t="shared" si="0"/>
        <v>0</v>
      </c>
      <c r="AE12" s="12">
        <f t="shared" si="0"/>
        <v>0</v>
      </c>
      <c r="AF12" s="12">
        <f t="shared" si="0"/>
        <v>0</v>
      </c>
      <c r="AG12" s="12">
        <f t="shared" si="0"/>
        <v>0</v>
      </c>
      <c r="AH12" s="12">
        <f t="shared" si="0"/>
        <v>0</v>
      </c>
      <c r="AI12" s="12">
        <f t="shared" si="0"/>
        <v>0</v>
      </c>
      <c r="AJ12" s="12">
        <f t="shared" si="0"/>
        <v>0</v>
      </c>
      <c r="AK12" s="12">
        <f t="shared" si="0"/>
        <v>0</v>
      </c>
      <c r="AL12" s="12">
        <f t="shared" si="0"/>
        <v>0</v>
      </c>
    </row>
    <row r="13" spans="1:38" ht="12.75">
      <c r="A13" s="2" t="s">
        <v>7</v>
      </c>
      <c r="B13" s="3" t="s">
        <v>8</v>
      </c>
      <c r="C13" s="4" t="s">
        <v>9</v>
      </c>
      <c r="D13" s="5"/>
      <c r="E13" s="5"/>
      <c r="F13" s="5"/>
      <c r="G13" s="5"/>
      <c r="H13" s="5"/>
      <c r="I13" s="11">
        <f>SUM(E13:H13)</f>
        <v>0</v>
      </c>
      <c r="J13" s="11">
        <f>SUM(D13-I13)</f>
        <v>0</v>
      </c>
      <c r="K13" s="5"/>
      <c r="L13" s="5"/>
      <c r="M13" s="5"/>
      <c r="N13" s="5"/>
      <c r="O13" s="5"/>
      <c r="P13" s="11">
        <f>SUM(L13:O13)</f>
        <v>0</v>
      </c>
      <c r="Q13" s="11">
        <f>SUM(K13-P13)</f>
        <v>0</v>
      </c>
      <c r="R13" s="5"/>
      <c r="S13" s="5"/>
      <c r="T13" s="5"/>
      <c r="U13" s="5"/>
      <c r="V13" s="5"/>
      <c r="W13" s="11">
        <f>SUM(S13:V13)</f>
        <v>0</v>
      </c>
      <c r="X13" s="11">
        <f>SUM(R13-W13)</f>
        <v>0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2.75">
      <c r="A14" s="2" t="s">
        <v>10</v>
      </c>
      <c r="B14" s="3" t="s">
        <v>0</v>
      </c>
      <c r="C14" s="4" t="s">
        <v>0</v>
      </c>
      <c r="D14" s="5"/>
      <c r="E14" s="5"/>
      <c r="F14" s="5"/>
      <c r="G14" s="5"/>
      <c r="H14" s="5"/>
      <c r="I14" s="11">
        <f aca="true" t="shared" si="1" ref="I14:I77">SUM(E14:H14)</f>
        <v>0</v>
      </c>
      <c r="J14" s="11">
        <f aca="true" t="shared" si="2" ref="J14:J77">SUM(D14-I14)</f>
        <v>0</v>
      </c>
      <c r="K14" s="5"/>
      <c r="L14" s="5"/>
      <c r="M14" s="5"/>
      <c r="N14" s="5"/>
      <c r="O14" s="5"/>
      <c r="P14" s="11">
        <f aca="true" t="shared" si="3" ref="P14:P73">SUM(L14:O14)</f>
        <v>0</v>
      </c>
      <c r="Q14" s="11">
        <f aca="true" t="shared" si="4" ref="Q14:Q73">SUM(K14-P14)</f>
        <v>0</v>
      </c>
      <c r="R14" s="5"/>
      <c r="S14" s="5"/>
      <c r="T14" s="5"/>
      <c r="U14" s="5"/>
      <c r="V14" s="5"/>
      <c r="W14" s="11">
        <f>SUM(S14:V14)</f>
        <v>0</v>
      </c>
      <c r="X14" s="11">
        <f>SUM(R14-W14)</f>
        <v>0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2" t="s">
        <v>11</v>
      </c>
      <c r="B15" s="3" t="s">
        <v>12</v>
      </c>
      <c r="C15" s="4" t="s">
        <v>13</v>
      </c>
      <c r="D15" s="5"/>
      <c r="E15" s="5"/>
      <c r="F15" s="5"/>
      <c r="G15" s="5"/>
      <c r="H15" s="5"/>
      <c r="I15" s="11">
        <f t="shared" si="1"/>
        <v>0</v>
      </c>
      <c r="J15" s="11">
        <f t="shared" si="2"/>
        <v>0</v>
      </c>
      <c r="K15" s="5"/>
      <c r="L15" s="5"/>
      <c r="M15" s="5"/>
      <c r="N15" s="5"/>
      <c r="O15" s="5"/>
      <c r="P15" s="11">
        <f t="shared" si="3"/>
        <v>0</v>
      </c>
      <c r="Q15" s="11">
        <f t="shared" si="4"/>
        <v>0</v>
      </c>
      <c r="R15" s="5"/>
      <c r="S15" s="5"/>
      <c r="T15" s="5"/>
      <c r="U15" s="5"/>
      <c r="V15" s="5"/>
      <c r="W15" s="11">
        <f>SUM(S15:V15)</f>
        <v>0</v>
      </c>
      <c r="X15" s="11">
        <f>SUM(R15-W15)</f>
        <v>0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2.75">
      <c r="A16" s="2" t="s">
        <v>14</v>
      </c>
      <c r="B16" s="3" t="s">
        <v>15</v>
      </c>
      <c r="C16" s="4" t="s">
        <v>16</v>
      </c>
      <c r="D16" s="5"/>
      <c r="E16" s="5">
        <v>115820.11</v>
      </c>
      <c r="F16" s="5"/>
      <c r="G16" s="5"/>
      <c r="H16" s="5"/>
      <c r="I16" s="11">
        <f t="shared" si="1"/>
        <v>115820.11</v>
      </c>
      <c r="J16" s="11">
        <f t="shared" si="2"/>
        <v>-115820.11</v>
      </c>
      <c r="K16" s="5"/>
      <c r="L16" s="5"/>
      <c r="M16" s="5"/>
      <c r="N16" s="5"/>
      <c r="O16" s="5"/>
      <c r="P16" s="11">
        <f t="shared" si="3"/>
        <v>0</v>
      </c>
      <c r="Q16" s="11">
        <f t="shared" si="4"/>
        <v>0</v>
      </c>
      <c r="R16" s="5"/>
      <c r="S16" s="5"/>
      <c r="T16" s="5"/>
      <c r="U16" s="5"/>
      <c r="V16" s="5"/>
      <c r="W16" s="11">
        <f>SUM(S16:V16)</f>
        <v>0</v>
      </c>
      <c r="X16" s="11">
        <f>SUM(R16-W16)</f>
        <v>0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25.5">
      <c r="A17" s="2" t="s">
        <v>17</v>
      </c>
      <c r="B17" s="3" t="s">
        <v>18</v>
      </c>
      <c r="C17" s="4" t="s">
        <v>19</v>
      </c>
      <c r="D17" s="5"/>
      <c r="E17" s="5"/>
      <c r="F17" s="5"/>
      <c r="G17" s="5"/>
      <c r="H17" s="5"/>
      <c r="I17" s="11">
        <f t="shared" si="1"/>
        <v>0</v>
      </c>
      <c r="J17" s="11">
        <f t="shared" si="2"/>
        <v>0</v>
      </c>
      <c r="K17" s="5"/>
      <c r="L17" s="5"/>
      <c r="M17" s="5"/>
      <c r="N17" s="5"/>
      <c r="O17" s="5"/>
      <c r="P17" s="11">
        <f t="shared" si="3"/>
        <v>0</v>
      </c>
      <c r="Q17" s="11">
        <f t="shared" si="4"/>
        <v>0</v>
      </c>
      <c r="R17" s="5"/>
      <c r="S17" s="5"/>
      <c r="T17" s="5"/>
      <c r="U17" s="5"/>
      <c r="V17" s="5"/>
      <c r="W17" s="11">
        <f>SUM(S17:V17)</f>
        <v>0</v>
      </c>
      <c r="X17" s="11">
        <f>SUM(R17-W17)</f>
        <v>0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3" customFormat="1" ht="12.75">
      <c r="A18" s="8" t="s">
        <v>20</v>
      </c>
      <c r="B18" s="9" t="s">
        <v>21</v>
      </c>
      <c r="C18" s="10" t="s">
        <v>0</v>
      </c>
      <c r="D18" s="12">
        <f>SUM(D20:D21)</f>
        <v>0</v>
      </c>
      <c r="E18" s="12">
        <f>SUM(E20:E21)</f>
        <v>0</v>
      </c>
      <c r="F18" s="12">
        <f>SUM(F20:F21)</f>
        <v>0</v>
      </c>
      <c r="G18" s="12">
        <f>SUM(G20:G21)</f>
        <v>0</v>
      </c>
      <c r="H18" s="12">
        <f>SUM(H20:H21)</f>
        <v>0</v>
      </c>
      <c r="I18" s="12">
        <f t="shared" si="1"/>
        <v>0</v>
      </c>
      <c r="J18" s="12">
        <f t="shared" si="2"/>
        <v>0</v>
      </c>
      <c r="K18" s="12">
        <f aca="true" t="shared" si="5" ref="K18:AL18">SUM(K20:K21)</f>
        <v>0</v>
      </c>
      <c r="L18" s="12">
        <f t="shared" si="5"/>
        <v>0</v>
      </c>
      <c r="M18" s="12">
        <f t="shared" si="5"/>
        <v>0</v>
      </c>
      <c r="N18" s="12">
        <f t="shared" si="5"/>
        <v>0</v>
      </c>
      <c r="O18" s="12">
        <f t="shared" si="5"/>
        <v>0</v>
      </c>
      <c r="P18" s="12">
        <f t="shared" si="5"/>
        <v>0</v>
      </c>
      <c r="Q18" s="12">
        <f t="shared" si="5"/>
        <v>0</v>
      </c>
      <c r="R18" s="12">
        <f t="shared" si="5"/>
        <v>0</v>
      </c>
      <c r="S18" s="12">
        <f t="shared" si="5"/>
        <v>0</v>
      </c>
      <c r="T18" s="12">
        <f t="shared" si="5"/>
        <v>0</v>
      </c>
      <c r="U18" s="12">
        <f t="shared" si="5"/>
        <v>0</v>
      </c>
      <c r="V18" s="12">
        <f t="shared" si="5"/>
        <v>0</v>
      </c>
      <c r="W18" s="12">
        <f t="shared" si="5"/>
        <v>0</v>
      </c>
      <c r="X18" s="12">
        <f t="shared" si="5"/>
        <v>0</v>
      </c>
      <c r="Y18" s="12">
        <f t="shared" si="5"/>
        <v>0</v>
      </c>
      <c r="Z18" s="12">
        <f t="shared" si="5"/>
        <v>0</v>
      </c>
      <c r="AA18" s="12">
        <f t="shared" si="5"/>
        <v>0</v>
      </c>
      <c r="AB18" s="12">
        <f t="shared" si="5"/>
        <v>0</v>
      </c>
      <c r="AC18" s="12">
        <f t="shared" si="5"/>
        <v>0</v>
      </c>
      <c r="AD18" s="12">
        <f t="shared" si="5"/>
        <v>0</v>
      </c>
      <c r="AE18" s="12">
        <f t="shared" si="5"/>
        <v>0</v>
      </c>
      <c r="AF18" s="12">
        <f t="shared" si="5"/>
        <v>0</v>
      </c>
      <c r="AG18" s="12">
        <f t="shared" si="5"/>
        <v>0</v>
      </c>
      <c r="AH18" s="12">
        <f t="shared" si="5"/>
        <v>0</v>
      </c>
      <c r="AI18" s="12">
        <f t="shared" si="5"/>
        <v>0</v>
      </c>
      <c r="AJ18" s="12">
        <f t="shared" si="5"/>
        <v>0</v>
      </c>
      <c r="AK18" s="12">
        <f t="shared" si="5"/>
        <v>0</v>
      </c>
      <c r="AL18" s="12">
        <f t="shared" si="5"/>
        <v>0</v>
      </c>
    </row>
    <row r="19" spans="1:38" ht="12.75">
      <c r="A19" s="2" t="s">
        <v>22</v>
      </c>
      <c r="B19" s="3" t="s">
        <v>0</v>
      </c>
      <c r="C19" s="4" t="s">
        <v>0</v>
      </c>
      <c r="D19" s="5"/>
      <c r="E19" s="5"/>
      <c r="F19" s="5"/>
      <c r="G19" s="5"/>
      <c r="H19" s="5"/>
      <c r="I19" s="11">
        <f t="shared" si="1"/>
        <v>0</v>
      </c>
      <c r="J19" s="11">
        <f t="shared" si="2"/>
        <v>0</v>
      </c>
      <c r="K19" s="5"/>
      <c r="L19" s="5"/>
      <c r="M19" s="5"/>
      <c r="N19" s="5"/>
      <c r="O19" s="5"/>
      <c r="P19" s="11">
        <f t="shared" si="3"/>
        <v>0</v>
      </c>
      <c r="Q19" s="11">
        <f t="shared" si="4"/>
        <v>0</v>
      </c>
      <c r="R19" s="5"/>
      <c r="S19" s="5"/>
      <c r="T19" s="5"/>
      <c r="U19" s="5"/>
      <c r="V19" s="5"/>
      <c r="W19" s="11">
        <f>SUM(S19:V19)</f>
        <v>0</v>
      </c>
      <c r="X19" s="11">
        <f>SUM(R19-W19)</f>
        <v>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25.5">
      <c r="A20" s="2" t="s">
        <v>23</v>
      </c>
      <c r="B20" s="3" t="s">
        <v>24</v>
      </c>
      <c r="C20" s="4" t="s">
        <v>25</v>
      </c>
      <c r="D20" s="5"/>
      <c r="E20" s="5"/>
      <c r="F20" s="5"/>
      <c r="G20" s="5"/>
      <c r="H20" s="5"/>
      <c r="I20" s="11">
        <f t="shared" si="1"/>
        <v>0</v>
      </c>
      <c r="J20" s="11">
        <f t="shared" si="2"/>
        <v>0</v>
      </c>
      <c r="K20" s="5"/>
      <c r="L20" s="5"/>
      <c r="M20" s="5"/>
      <c r="N20" s="5"/>
      <c r="O20" s="5"/>
      <c r="P20" s="11">
        <f t="shared" si="3"/>
        <v>0</v>
      </c>
      <c r="Q20" s="11">
        <f t="shared" si="4"/>
        <v>0</v>
      </c>
      <c r="R20" s="5"/>
      <c r="S20" s="5"/>
      <c r="T20" s="5"/>
      <c r="U20" s="5"/>
      <c r="V20" s="5"/>
      <c r="W20" s="11">
        <f>SUM(S20:V20)</f>
        <v>0</v>
      </c>
      <c r="X20" s="11">
        <f>SUM(R20-W20)</f>
        <v>0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25.5">
      <c r="A21" s="2" t="s">
        <v>26</v>
      </c>
      <c r="B21" s="3" t="s">
        <v>27</v>
      </c>
      <c r="C21" s="4" t="s">
        <v>28</v>
      </c>
      <c r="D21" s="5"/>
      <c r="E21" s="5"/>
      <c r="F21" s="5"/>
      <c r="G21" s="5"/>
      <c r="H21" s="5"/>
      <c r="I21" s="11">
        <f t="shared" si="1"/>
        <v>0</v>
      </c>
      <c r="J21" s="11">
        <f t="shared" si="2"/>
        <v>0</v>
      </c>
      <c r="K21" s="5"/>
      <c r="L21" s="5"/>
      <c r="M21" s="5"/>
      <c r="N21" s="5"/>
      <c r="O21" s="5"/>
      <c r="P21" s="11">
        <f t="shared" si="3"/>
        <v>0</v>
      </c>
      <c r="Q21" s="11">
        <f t="shared" si="4"/>
        <v>0</v>
      </c>
      <c r="R21" s="5"/>
      <c r="S21" s="5"/>
      <c r="T21" s="5"/>
      <c r="U21" s="5"/>
      <c r="V21" s="5"/>
      <c r="W21" s="11">
        <f>SUM(S21:V21)</f>
        <v>0</v>
      </c>
      <c r="X21" s="11">
        <f>SUM(R21-W21)</f>
        <v>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3" customFormat="1" ht="12.75">
      <c r="A22" s="8" t="s">
        <v>29</v>
      </c>
      <c r="B22" s="9" t="s">
        <v>30</v>
      </c>
      <c r="C22" s="10" t="s">
        <v>0</v>
      </c>
      <c r="D22" s="12">
        <f>SUM(D24:D30)</f>
        <v>0</v>
      </c>
      <c r="E22" s="12">
        <f>SUM(E24:E30)</f>
        <v>0</v>
      </c>
      <c r="F22" s="12">
        <f>SUM(F24:F30)</f>
        <v>0</v>
      </c>
      <c r="G22" s="12">
        <f>SUM(G24:G30)</f>
        <v>0</v>
      </c>
      <c r="H22" s="12">
        <f>SUM(H24:H30)</f>
        <v>0</v>
      </c>
      <c r="I22" s="12">
        <f t="shared" si="1"/>
        <v>0</v>
      </c>
      <c r="J22" s="12">
        <f t="shared" si="2"/>
        <v>0</v>
      </c>
      <c r="K22" s="12">
        <f>SUM(K24:K30)</f>
        <v>0</v>
      </c>
      <c r="L22" s="12">
        <f>SUM(L24:L30)</f>
        <v>0</v>
      </c>
      <c r="M22" s="12">
        <f>SUM(M24:M30)</f>
        <v>0</v>
      </c>
      <c r="N22" s="12">
        <f>SUM(N24:N30)</f>
        <v>0</v>
      </c>
      <c r="O22" s="12">
        <f>SUM(O24:O30)</f>
        <v>0</v>
      </c>
      <c r="P22" s="12">
        <f aca="true" t="shared" si="6" ref="P22:AL22">SUM(P24:P25)</f>
        <v>0</v>
      </c>
      <c r="Q22" s="12">
        <f t="shared" si="6"/>
        <v>0</v>
      </c>
      <c r="R22" s="12">
        <f t="shared" si="6"/>
        <v>0</v>
      </c>
      <c r="S22" s="12">
        <f t="shared" si="6"/>
        <v>0</v>
      </c>
      <c r="T22" s="12">
        <f t="shared" si="6"/>
        <v>0</v>
      </c>
      <c r="U22" s="12">
        <f t="shared" si="6"/>
        <v>0</v>
      </c>
      <c r="V22" s="12">
        <f t="shared" si="6"/>
        <v>0</v>
      </c>
      <c r="W22" s="12">
        <f t="shared" si="6"/>
        <v>0</v>
      </c>
      <c r="X22" s="12">
        <f t="shared" si="6"/>
        <v>0</v>
      </c>
      <c r="Y22" s="12">
        <f t="shared" si="6"/>
        <v>0</v>
      </c>
      <c r="Z22" s="12">
        <f t="shared" si="6"/>
        <v>0</v>
      </c>
      <c r="AA22" s="12">
        <f t="shared" si="6"/>
        <v>0</v>
      </c>
      <c r="AB22" s="12">
        <f t="shared" si="6"/>
        <v>0</v>
      </c>
      <c r="AC22" s="12">
        <f t="shared" si="6"/>
        <v>0</v>
      </c>
      <c r="AD22" s="12">
        <f t="shared" si="6"/>
        <v>0</v>
      </c>
      <c r="AE22" s="12">
        <f t="shared" si="6"/>
        <v>0</v>
      </c>
      <c r="AF22" s="12">
        <f t="shared" si="6"/>
        <v>0</v>
      </c>
      <c r="AG22" s="12">
        <f t="shared" si="6"/>
        <v>0</v>
      </c>
      <c r="AH22" s="12">
        <f t="shared" si="6"/>
        <v>0</v>
      </c>
      <c r="AI22" s="12">
        <f t="shared" si="6"/>
        <v>0</v>
      </c>
      <c r="AJ22" s="12">
        <f t="shared" si="6"/>
        <v>0</v>
      </c>
      <c r="AK22" s="12">
        <f t="shared" si="6"/>
        <v>0</v>
      </c>
      <c r="AL22" s="12">
        <f t="shared" si="6"/>
        <v>0</v>
      </c>
    </row>
    <row r="23" spans="1:38" ht="12.75">
      <c r="A23" s="2" t="s">
        <v>22</v>
      </c>
      <c r="B23" s="3" t="s">
        <v>0</v>
      </c>
      <c r="C23" s="4" t="s">
        <v>0</v>
      </c>
      <c r="D23" s="5"/>
      <c r="E23" s="5"/>
      <c r="F23" s="5"/>
      <c r="G23" s="5"/>
      <c r="H23" s="5"/>
      <c r="I23" s="11">
        <f t="shared" si="1"/>
        <v>0</v>
      </c>
      <c r="J23" s="11">
        <f t="shared" si="2"/>
        <v>0</v>
      </c>
      <c r="K23" s="5"/>
      <c r="L23" s="5"/>
      <c r="M23" s="5"/>
      <c r="N23" s="5"/>
      <c r="O23" s="5"/>
      <c r="P23" s="11">
        <f t="shared" si="3"/>
        <v>0</v>
      </c>
      <c r="Q23" s="11">
        <f t="shared" si="4"/>
        <v>0</v>
      </c>
      <c r="R23" s="5"/>
      <c r="S23" s="5"/>
      <c r="T23" s="5"/>
      <c r="U23" s="5"/>
      <c r="V23" s="5"/>
      <c r="W23" s="11">
        <f aca="true" t="shared" si="7" ref="W23:W30">SUM(S23:V23)</f>
        <v>0</v>
      </c>
      <c r="X23" s="11">
        <f aca="true" t="shared" si="8" ref="X23:X30">SUM(R23-W23)</f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2" t="s">
        <v>31</v>
      </c>
      <c r="B24" s="3" t="s">
        <v>32</v>
      </c>
      <c r="C24" s="4" t="s">
        <v>33</v>
      </c>
      <c r="D24" s="5"/>
      <c r="E24" s="5"/>
      <c r="F24" s="5"/>
      <c r="G24" s="5"/>
      <c r="H24" s="5"/>
      <c r="I24" s="11">
        <f t="shared" si="1"/>
        <v>0</v>
      </c>
      <c r="J24" s="11">
        <f t="shared" si="2"/>
        <v>0</v>
      </c>
      <c r="K24" s="5"/>
      <c r="L24" s="5"/>
      <c r="M24" s="5"/>
      <c r="N24" s="5"/>
      <c r="O24" s="5"/>
      <c r="P24" s="11">
        <f t="shared" si="3"/>
        <v>0</v>
      </c>
      <c r="Q24" s="11">
        <f t="shared" si="4"/>
        <v>0</v>
      </c>
      <c r="R24" s="5"/>
      <c r="S24" s="5"/>
      <c r="T24" s="5"/>
      <c r="U24" s="5"/>
      <c r="V24" s="5"/>
      <c r="W24" s="11">
        <f t="shared" si="7"/>
        <v>0</v>
      </c>
      <c r="X24" s="11">
        <f t="shared" si="8"/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2" t="s">
        <v>34</v>
      </c>
      <c r="B25" s="3" t="s">
        <v>35</v>
      </c>
      <c r="C25" s="4" t="s">
        <v>36</v>
      </c>
      <c r="D25" s="5"/>
      <c r="E25" s="5"/>
      <c r="F25" s="5"/>
      <c r="G25" s="5"/>
      <c r="H25" s="5"/>
      <c r="I25" s="11">
        <f t="shared" si="1"/>
        <v>0</v>
      </c>
      <c r="J25" s="11">
        <f t="shared" si="2"/>
        <v>0</v>
      </c>
      <c r="K25" s="5"/>
      <c r="L25" s="5"/>
      <c r="M25" s="5"/>
      <c r="N25" s="5"/>
      <c r="O25" s="5"/>
      <c r="P25" s="11">
        <f t="shared" si="3"/>
        <v>0</v>
      </c>
      <c r="Q25" s="11">
        <f t="shared" si="4"/>
        <v>0</v>
      </c>
      <c r="R25" s="5"/>
      <c r="S25" s="5"/>
      <c r="T25" s="5"/>
      <c r="U25" s="5"/>
      <c r="V25" s="5"/>
      <c r="W25" s="11">
        <f t="shared" si="7"/>
        <v>0</v>
      </c>
      <c r="X25" s="11">
        <f t="shared" si="8"/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>
      <c r="A26" s="2" t="s">
        <v>37</v>
      </c>
      <c r="B26" s="3" t="s">
        <v>38</v>
      </c>
      <c r="C26" s="4" t="s">
        <v>39</v>
      </c>
      <c r="D26" s="5"/>
      <c r="E26" s="5"/>
      <c r="F26" s="5"/>
      <c r="G26" s="5"/>
      <c r="H26" s="5"/>
      <c r="I26" s="11">
        <f t="shared" si="1"/>
        <v>0</v>
      </c>
      <c r="J26" s="11">
        <f t="shared" si="2"/>
        <v>0</v>
      </c>
      <c r="K26" s="5"/>
      <c r="L26" s="5"/>
      <c r="M26" s="5"/>
      <c r="N26" s="5"/>
      <c r="O26" s="5"/>
      <c r="P26" s="11">
        <f t="shared" si="3"/>
        <v>0</v>
      </c>
      <c r="Q26" s="11">
        <f t="shared" si="4"/>
        <v>0</v>
      </c>
      <c r="R26" s="5"/>
      <c r="S26" s="5"/>
      <c r="T26" s="5"/>
      <c r="U26" s="5"/>
      <c r="V26" s="5"/>
      <c r="W26" s="11">
        <f t="shared" si="7"/>
        <v>0</v>
      </c>
      <c r="X26" s="11">
        <f t="shared" si="8"/>
        <v>0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2" t="s">
        <v>40</v>
      </c>
      <c r="B27" s="3" t="s">
        <v>41</v>
      </c>
      <c r="C27" s="4" t="s">
        <v>42</v>
      </c>
      <c r="D27" s="5"/>
      <c r="E27" s="5"/>
      <c r="F27" s="5"/>
      <c r="G27" s="5"/>
      <c r="H27" s="5"/>
      <c r="I27" s="11">
        <f t="shared" si="1"/>
        <v>0</v>
      </c>
      <c r="J27" s="11">
        <f t="shared" si="2"/>
        <v>0</v>
      </c>
      <c r="K27" s="5"/>
      <c r="L27" s="5"/>
      <c r="M27" s="5"/>
      <c r="N27" s="5"/>
      <c r="O27" s="5"/>
      <c r="P27" s="11">
        <f t="shared" si="3"/>
        <v>0</v>
      </c>
      <c r="Q27" s="11">
        <f t="shared" si="4"/>
        <v>0</v>
      </c>
      <c r="R27" s="5"/>
      <c r="S27" s="5"/>
      <c r="T27" s="5"/>
      <c r="U27" s="5"/>
      <c r="V27" s="5"/>
      <c r="W27" s="11">
        <f t="shared" si="7"/>
        <v>0</v>
      </c>
      <c r="X27" s="11">
        <f t="shared" si="8"/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2" t="s">
        <v>43</v>
      </c>
      <c r="B28" s="3" t="s">
        <v>44</v>
      </c>
      <c r="C28" s="4" t="s">
        <v>45</v>
      </c>
      <c r="D28" s="5"/>
      <c r="E28" s="5"/>
      <c r="F28" s="5"/>
      <c r="G28" s="5"/>
      <c r="H28" s="5"/>
      <c r="I28" s="11">
        <f t="shared" si="1"/>
        <v>0</v>
      </c>
      <c r="J28" s="11">
        <f t="shared" si="2"/>
        <v>0</v>
      </c>
      <c r="K28" s="5"/>
      <c r="L28" s="5"/>
      <c r="M28" s="5"/>
      <c r="N28" s="5"/>
      <c r="O28" s="5"/>
      <c r="P28" s="11">
        <f t="shared" si="3"/>
        <v>0</v>
      </c>
      <c r="Q28" s="11">
        <f t="shared" si="4"/>
        <v>0</v>
      </c>
      <c r="R28" s="5"/>
      <c r="S28" s="5"/>
      <c r="T28" s="5"/>
      <c r="U28" s="5"/>
      <c r="V28" s="5"/>
      <c r="W28" s="11">
        <f t="shared" si="7"/>
        <v>0</v>
      </c>
      <c r="X28" s="11">
        <f t="shared" si="8"/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2" t="s">
        <v>46</v>
      </c>
      <c r="B29" s="3" t="s">
        <v>47</v>
      </c>
      <c r="C29" s="4" t="s">
        <v>48</v>
      </c>
      <c r="D29" s="5"/>
      <c r="E29" s="5"/>
      <c r="F29" s="5"/>
      <c r="G29" s="5"/>
      <c r="H29" s="5"/>
      <c r="I29" s="11">
        <f t="shared" si="1"/>
        <v>0</v>
      </c>
      <c r="J29" s="11">
        <f t="shared" si="2"/>
        <v>0</v>
      </c>
      <c r="K29" s="5"/>
      <c r="L29" s="5"/>
      <c r="M29" s="5"/>
      <c r="N29" s="5"/>
      <c r="O29" s="5"/>
      <c r="P29" s="11">
        <f t="shared" si="3"/>
        <v>0</v>
      </c>
      <c r="Q29" s="11">
        <f t="shared" si="4"/>
        <v>0</v>
      </c>
      <c r="R29" s="5"/>
      <c r="S29" s="5"/>
      <c r="T29" s="5"/>
      <c r="U29" s="5"/>
      <c r="V29" s="5"/>
      <c r="W29" s="11">
        <f t="shared" si="7"/>
        <v>0</v>
      </c>
      <c r="X29" s="11">
        <f t="shared" si="8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2.75">
      <c r="A30" s="2" t="s">
        <v>49</v>
      </c>
      <c r="B30" s="3" t="s">
        <v>50</v>
      </c>
      <c r="C30" s="4" t="s">
        <v>51</v>
      </c>
      <c r="D30" s="5"/>
      <c r="E30" s="5"/>
      <c r="F30" s="5"/>
      <c r="G30" s="5"/>
      <c r="H30" s="5"/>
      <c r="I30" s="11">
        <f t="shared" si="1"/>
        <v>0</v>
      </c>
      <c r="J30" s="11">
        <f t="shared" si="2"/>
        <v>0</v>
      </c>
      <c r="K30" s="5"/>
      <c r="L30" s="5"/>
      <c r="M30" s="5"/>
      <c r="N30" s="5"/>
      <c r="O30" s="5"/>
      <c r="P30" s="11">
        <f t="shared" si="3"/>
        <v>0</v>
      </c>
      <c r="Q30" s="11">
        <f t="shared" si="4"/>
        <v>0</v>
      </c>
      <c r="R30" s="5"/>
      <c r="S30" s="5"/>
      <c r="T30" s="5"/>
      <c r="U30" s="5"/>
      <c r="V30" s="5"/>
      <c r="W30" s="11">
        <f t="shared" si="7"/>
        <v>0</v>
      </c>
      <c r="X30" s="11">
        <f t="shared" si="8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3" customFormat="1" ht="12.75">
      <c r="A31" s="8" t="s">
        <v>52</v>
      </c>
      <c r="B31" s="9" t="s">
        <v>53</v>
      </c>
      <c r="C31" s="10" t="s">
        <v>0</v>
      </c>
      <c r="D31" s="12">
        <f>SUM(D33:D36)</f>
        <v>0</v>
      </c>
      <c r="E31" s="12">
        <f>SUM(E33:E36)</f>
        <v>0</v>
      </c>
      <c r="F31" s="12"/>
      <c r="G31" s="12"/>
      <c r="H31" s="12"/>
      <c r="I31" s="12">
        <f t="shared" si="1"/>
        <v>0</v>
      </c>
      <c r="J31" s="12">
        <f t="shared" si="2"/>
        <v>0</v>
      </c>
      <c r="K31" s="12"/>
      <c r="L31" s="12">
        <f>SUM(L33:L36)</f>
        <v>10636829.16</v>
      </c>
      <c r="M31" s="12">
        <f aca="true" t="shared" si="9" ref="M31:AL31">SUM(M33:M36)</f>
        <v>0</v>
      </c>
      <c r="N31" s="12">
        <f t="shared" si="9"/>
        <v>0</v>
      </c>
      <c r="O31" s="12">
        <f t="shared" si="9"/>
        <v>0</v>
      </c>
      <c r="P31" s="12">
        <f t="shared" si="9"/>
        <v>10636829.16</v>
      </c>
      <c r="Q31" s="12">
        <f t="shared" si="9"/>
        <v>-10636829.16</v>
      </c>
      <c r="R31" s="12">
        <f t="shared" si="9"/>
        <v>0</v>
      </c>
      <c r="S31" s="12">
        <f t="shared" si="9"/>
        <v>1106769.65</v>
      </c>
      <c r="T31" s="12">
        <f t="shared" si="9"/>
        <v>0</v>
      </c>
      <c r="U31" s="12">
        <f t="shared" si="9"/>
        <v>0</v>
      </c>
      <c r="V31" s="12">
        <f t="shared" si="9"/>
        <v>0</v>
      </c>
      <c r="W31" s="12">
        <f t="shared" si="9"/>
        <v>1106769.65</v>
      </c>
      <c r="X31" s="12">
        <f t="shared" si="9"/>
        <v>-1106769.65</v>
      </c>
      <c r="Y31" s="12">
        <f t="shared" si="9"/>
        <v>0</v>
      </c>
      <c r="Z31" s="12">
        <f t="shared" si="9"/>
        <v>0</v>
      </c>
      <c r="AA31" s="12">
        <f t="shared" si="9"/>
        <v>0</v>
      </c>
      <c r="AB31" s="12">
        <f t="shared" si="9"/>
        <v>0</v>
      </c>
      <c r="AC31" s="12">
        <f t="shared" si="9"/>
        <v>0</v>
      </c>
      <c r="AD31" s="12">
        <f t="shared" si="9"/>
        <v>0</v>
      </c>
      <c r="AE31" s="12">
        <f t="shared" si="9"/>
        <v>0</v>
      </c>
      <c r="AF31" s="12">
        <f t="shared" si="9"/>
        <v>0</v>
      </c>
      <c r="AG31" s="12">
        <f t="shared" si="9"/>
        <v>0</v>
      </c>
      <c r="AH31" s="12">
        <f t="shared" si="9"/>
        <v>0</v>
      </c>
      <c r="AI31" s="12">
        <f t="shared" si="9"/>
        <v>0</v>
      </c>
      <c r="AJ31" s="12">
        <f t="shared" si="9"/>
        <v>0</v>
      </c>
      <c r="AK31" s="12">
        <f t="shared" si="9"/>
        <v>0</v>
      </c>
      <c r="AL31" s="12">
        <f t="shared" si="9"/>
        <v>0</v>
      </c>
    </row>
    <row r="32" spans="1:38" ht="12.75">
      <c r="A32" s="2" t="s">
        <v>54</v>
      </c>
      <c r="B32" s="3" t="s">
        <v>0</v>
      </c>
      <c r="C32" s="4" t="s">
        <v>0</v>
      </c>
      <c r="D32" s="5"/>
      <c r="E32" s="5"/>
      <c r="F32" s="5"/>
      <c r="G32" s="5"/>
      <c r="H32" s="5"/>
      <c r="I32" s="11">
        <f t="shared" si="1"/>
        <v>0</v>
      </c>
      <c r="J32" s="11">
        <f t="shared" si="2"/>
        <v>0</v>
      </c>
      <c r="K32" s="5"/>
      <c r="L32" s="5"/>
      <c r="M32" s="5"/>
      <c r="N32" s="5"/>
      <c r="O32" s="5"/>
      <c r="P32" s="11">
        <f t="shared" si="3"/>
        <v>0</v>
      </c>
      <c r="Q32" s="11">
        <f t="shared" si="4"/>
        <v>0</v>
      </c>
      <c r="R32" s="5"/>
      <c r="S32" s="5"/>
      <c r="T32" s="5"/>
      <c r="U32" s="5"/>
      <c r="V32" s="5"/>
      <c r="W32" s="11">
        <f>SUM(S32:V32)</f>
        <v>0</v>
      </c>
      <c r="X32" s="11">
        <f>SUM(R32-W32)</f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25.5">
      <c r="A33" s="2" t="s">
        <v>55</v>
      </c>
      <c r="B33" s="3" t="s">
        <v>56</v>
      </c>
      <c r="C33" s="4" t="s">
        <v>57</v>
      </c>
      <c r="D33" s="5"/>
      <c r="E33" s="5"/>
      <c r="F33" s="5"/>
      <c r="G33" s="5"/>
      <c r="H33" s="5"/>
      <c r="I33" s="11">
        <f t="shared" si="1"/>
        <v>0</v>
      </c>
      <c r="J33" s="11">
        <f t="shared" si="2"/>
        <v>0</v>
      </c>
      <c r="K33" s="5"/>
      <c r="L33" s="5">
        <v>10636829.16</v>
      </c>
      <c r="M33" s="5"/>
      <c r="N33" s="5"/>
      <c r="O33" s="5"/>
      <c r="P33" s="11">
        <f t="shared" si="3"/>
        <v>10636829.16</v>
      </c>
      <c r="Q33" s="11">
        <f t="shared" si="4"/>
        <v>-10636829.16</v>
      </c>
      <c r="R33" s="5"/>
      <c r="S33" s="5"/>
      <c r="T33" s="5"/>
      <c r="U33" s="5"/>
      <c r="V33" s="5"/>
      <c r="W33" s="11">
        <f>SUM(S33:V33)</f>
        <v>0</v>
      </c>
      <c r="X33" s="11">
        <f>SUM(R33-W33)</f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2" t="s">
        <v>58</v>
      </c>
      <c r="B34" s="3" t="s">
        <v>59</v>
      </c>
      <c r="C34" s="4" t="s">
        <v>60</v>
      </c>
      <c r="D34" s="5"/>
      <c r="E34" s="5"/>
      <c r="F34" s="5"/>
      <c r="G34" s="5"/>
      <c r="H34" s="5"/>
      <c r="I34" s="11">
        <f t="shared" si="1"/>
        <v>0</v>
      </c>
      <c r="J34" s="11">
        <f t="shared" si="2"/>
        <v>0</v>
      </c>
      <c r="K34" s="5"/>
      <c r="L34" s="5"/>
      <c r="M34" s="5"/>
      <c r="N34" s="5"/>
      <c r="O34" s="5"/>
      <c r="P34" s="11">
        <f t="shared" si="3"/>
        <v>0</v>
      </c>
      <c r="Q34" s="11">
        <f t="shared" si="4"/>
        <v>0</v>
      </c>
      <c r="R34" s="5"/>
      <c r="S34" s="5">
        <f>962000+77436+34958+10039.65+22336</f>
        <v>1106769.65</v>
      </c>
      <c r="T34" s="5"/>
      <c r="U34" s="5"/>
      <c r="V34" s="5"/>
      <c r="W34" s="11">
        <f>SUM(S34:V34)</f>
        <v>1106769.65</v>
      </c>
      <c r="X34" s="11">
        <f>SUM(R34-W34)</f>
        <v>-1106769.65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>
      <c r="A35" s="2" t="s">
        <v>61</v>
      </c>
      <c r="B35" s="3" t="s">
        <v>62</v>
      </c>
      <c r="C35" s="4" t="s">
        <v>63</v>
      </c>
      <c r="D35" s="5"/>
      <c r="E35" s="5"/>
      <c r="F35" s="5"/>
      <c r="G35" s="5"/>
      <c r="H35" s="5"/>
      <c r="I35" s="11">
        <f t="shared" si="1"/>
        <v>0</v>
      </c>
      <c r="J35" s="11">
        <f t="shared" si="2"/>
        <v>0</v>
      </c>
      <c r="K35" s="5"/>
      <c r="L35" s="5"/>
      <c r="M35" s="5"/>
      <c r="N35" s="5"/>
      <c r="O35" s="5"/>
      <c r="P35" s="11">
        <f t="shared" si="3"/>
        <v>0</v>
      </c>
      <c r="Q35" s="11">
        <f t="shared" si="4"/>
        <v>0</v>
      </c>
      <c r="R35" s="5"/>
      <c r="S35" s="5"/>
      <c r="T35" s="5"/>
      <c r="U35" s="5"/>
      <c r="V35" s="5"/>
      <c r="W35" s="11">
        <f>SUM(S35:V35)</f>
        <v>0</v>
      </c>
      <c r="X35" s="11">
        <f>SUM(R35-W35)</f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.75">
      <c r="A36" s="2" t="s">
        <v>64</v>
      </c>
      <c r="B36" s="3" t="s">
        <v>65</v>
      </c>
      <c r="C36" s="4" t="s">
        <v>66</v>
      </c>
      <c r="D36" s="5"/>
      <c r="E36" s="5"/>
      <c r="F36" s="5"/>
      <c r="G36" s="5"/>
      <c r="H36" s="5"/>
      <c r="I36" s="11">
        <f t="shared" si="1"/>
        <v>0</v>
      </c>
      <c r="J36" s="11">
        <f t="shared" si="2"/>
        <v>0</v>
      </c>
      <c r="K36" s="5"/>
      <c r="L36" s="5"/>
      <c r="M36" s="5"/>
      <c r="N36" s="5"/>
      <c r="O36" s="5"/>
      <c r="P36" s="11">
        <f t="shared" si="3"/>
        <v>0</v>
      </c>
      <c r="Q36" s="11">
        <f t="shared" si="4"/>
        <v>0</v>
      </c>
      <c r="R36" s="5"/>
      <c r="S36" s="5"/>
      <c r="T36" s="5"/>
      <c r="U36" s="5"/>
      <c r="V36" s="5"/>
      <c r="W36" s="11">
        <f>SUM(S36:V36)</f>
        <v>0</v>
      </c>
      <c r="X36" s="11">
        <f>SUM(R36-W36)</f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3" customFormat="1" ht="12.75">
      <c r="A37" s="8" t="s">
        <v>67</v>
      </c>
      <c r="B37" s="9" t="s">
        <v>68</v>
      </c>
      <c r="C37" s="10" t="s">
        <v>0</v>
      </c>
      <c r="D37" s="12">
        <f>SUM(D39+D43+D51+D55+D59+D63+D67+D68+D74)</f>
        <v>0</v>
      </c>
      <c r="E37" s="12">
        <f>SUM(E39+E43+E51+E55+E59+E63+E67+E68+E74)</f>
        <v>29609.57</v>
      </c>
      <c r="F37" s="12">
        <f>SUM(F39+F43+F51+F55+F59+F63+F67+F68+F74)</f>
        <v>0</v>
      </c>
      <c r="G37" s="12">
        <f>SUM(G39+G43+G51+G55+G59+G63+G67+G68+G74)</f>
        <v>0</v>
      </c>
      <c r="H37" s="12">
        <f>SUM(H39+H43+H51+H55+H59+H63+H67+H68+H74)</f>
        <v>0</v>
      </c>
      <c r="I37" s="12">
        <f t="shared" si="1"/>
        <v>29609.57</v>
      </c>
      <c r="J37" s="12">
        <f t="shared" si="2"/>
        <v>-29609.57</v>
      </c>
      <c r="K37" s="12">
        <f aca="true" t="shared" si="10" ref="K37:AL37">SUM(K39+K43+K51+K55+K59+K63+K67+K68+K74)</f>
        <v>0</v>
      </c>
      <c r="L37" s="12">
        <f t="shared" si="10"/>
        <v>10636829.16</v>
      </c>
      <c r="M37" s="12">
        <f t="shared" si="10"/>
        <v>0</v>
      </c>
      <c r="N37" s="12">
        <f t="shared" si="10"/>
        <v>0</v>
      </c>
      <c r="O37" s="12">
        <f t="shared" si="10"/>
        <v>0</v>
      </c>
      <c r="P37" s="12">
        <f t="shared" si="10"/>
        <v>10636829.16</v>
      </c>
      <c r="Q37" s="12">
        <f t="shared" si="10"/>
        <v>-10636829.16</v>
      </c>
      <c r="R37" s="12">
        <f t="shared" si="10"/>
        <v>0</v>
      </c>
      <c r="S37" s="12">
        <f t="shared" si="10"/>
        <v>1101033.65</v>
      </c>
      <c r="T37" s="12">
        <f t="shared" si="10"/>
        <v>0</v>
      </c>
      <c r="U37" s="12">
        <f t="shared" si="10"/>
        <v>0</v>
      </c>
      <c r="V37" s="12">
        <f t="shared" si="10"/>
        <v>0</v>
      </c>
      <c r="W37" s="12">
        <f t="shared" si="10"/>
        <v>1101033.65</v>
      </c>
      <c r="X37" s="12">
        <f t="shared" si="10"/>
        <v>-1101033.65</v>
      </c>
      <c r="Y37" s="12">
        <f t="shared" si="10"/>
        <v>0</v>
      </c>
      <c r="Z37" s="12">
        <f t="shared" si="10"/>
        <v>0</v>
      </c>
      <c r="AA37" s="12">
        <f t="shared" si="10"/>
        <v>0</v>
      </c>
      <c r="AB37" s="12">
        <f t="shared" si="10"/>
        <v>0</v>
      </c>
      <c r="AC37" s="12">
        <f t="shared" si="10"/>
        <v>0</v>
      </c>
      <c r="AD37" s="12">
        <f t="shared" si="10"/>
        <v>0</v>
      </c>
      <c r="AE37" s="12">
        <f t="shared" si="10"/>
        <v>0</v>
      </c>
      <c r="AF37" s="12">
        <f t="shared" si="10"/>
        <v>0</v>
      </c>
      <c r="AG37" s="12">
        <f t="shared" si="10"/>
        <v>0</v>
      </c>
      <c r="AH37" s="12">
        <f t="shared" si="10"/>
        <v>0</v>
      </c>
      <c r="AI37" s="12">
        <f t="shared" si="10"/>
        <v>0</v>
      </c>
      <c r="AJ37" s="12">
        <f t="shared" si="10"/>
        <v>0</v>
      </c>
      <c r="AK37" s="12">
        <f t="shared" si="10"/>
        <v>0</v>
      </c>
      <c r="AL37" s="12">
        <f t="shared" si="10"/>
        <v>0</v>
      </c>
    </row>
    <row r="38" spans="1:38" ht="12.75">
      <c r="A38" s="2" t="s">
        <v>22</v>
      </c>
      <c r="B38" s="3" t="s">
        <v>0</v>
      </c>
      <c r="C38" s="4" t="s">
        <v>0</v>
      </c>
      <c r="D38" s="5"/>
      <c r="E38" s="5"/>
      <c r="F38" s="5"/>
      <c r="G38" s="5"/>
      <c r="H38" s="5"/>
      <c r="I38" s="5">
        <f t="shared" si="1"/>
        <v>0</v>
      </c>
      <c r="J38" s="5">
        <f t="shared" si="2"/>
        <v>0</v>
      </c>
      <c r="K38" s="5"/>
      <c r="L38" s="5"/>
      <c r="M38" s="5"/>
      <c r="N38" s="5"/>
      <c r="O38" s="5"/>
      <c r="P38" s="5">
        <f t="shared" si="3"/>
        <v>0</v>
      </c>
      <c r="Q38" s="5">
        <f t="shared" si="4"/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3" customFormat="1" ht="25.5">
      <c r="A39" s="8" t="s">
        <v>69</v>
      </c>
      <c r="B39" s="9" t="s">
        <v>70</v>
      </c>
      <c r="C39" s="10" t="s">
        <v>0</v>
      </c>
      <c r="D39" s="12">
        <f>SUM(D40:D42)</f>
        <v>0</v>
      </c>
      <c r="E39" s="12">
        <f>SUM(E40:E42)</f>
        <v>0</v>
      </c>
      <c r="F39" s="12">
        <f>SUM(F40:F42)</f>
        <v>0</v>
      </c>
      <c r="G39" s="12">
        <f>SUM(G40:G42)</f>
        <v>0</v>
      </c>
      <c r="H39" s="12">
        <f>SUM(H40:H42)</f>
        <v>0</v>
      </c>
      <c r="I39" s="12">
        <f t="shared" si="1"/>
        <v>0</v>
      </c>
      <c r="J39" s="12">
        <f t="shared" si="2"/>
        <v>0</v>
      </c>
      <c r="K39" s="12">
        <f aca="true" t="shared" si="11" ref="K39:AL39">SUM(K40:K42)</f>
        <v>0</v>
      </c>
      <c r="L39" s="12">
        <f t="shared" si="11"/>
        <v>7925776.329999999</v>
      </c>
      <c r="M39" s="12">
        <f t="shared" si="11"/>
        <v>0</v>
      </c>
      <c r="N39" s="12">
        <f t="shared" si="11"/>
        <v>0</v>
      </c>
      <c r="O39" s="12">
        <f t="shared" si="11"/>
        <v>0</v>
      </c>
      <c r="P39" s="12">
        <f t="shared" si="11"/>
        <v>7925776.329999999</v>
      </c>
      <c r="Q39" s="12">
        <f t="shared" si="11"/>
        <v>-7925776.329999999</v>
      </c>
      <c r="R39" s="12">
        <f t="shared" si="11"/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12">
        <f t="shared" si="11"/>
        <v>0</v>
      </c>
      <c r="W39" s="12">
        <f t="shared" si="11"/>
        <v>0</v>
      </c>
      <c r="X39" s="12">
        <f t="shared" si="11"/>
        <v>0</v>
      </c>
      <c r="Y39" s="12">
        <f t="shared" si="11"/>
        <v>0</v>
      </c>
      <c r="Z39" s="12">
        <f t="shared" si="11"/>
        <v>0</v>
      </c>
      <c r="AA39" s="12">
        <f t="shared" si="11"/>
        <v>0</v>
      </c>
      <c r="AB39" s="12">
        <f t="shared" si="11"/>
        <v>0</v>
      </c>
      <c r="AC39" s="12">
        <f t="shared" si="11"/>
        <v>0</v>
      </c>
      <c r="AD39" s="12">
        <f t="shared" si="11"/>
        <v>0</v>
      </c>
      <c r="AE39" s="12">
        <f t="shared" si="11"/>
        <v>0</v>
      </c>
      <c r="AF39" s="12">
        <f t="shared" si="11"/>
        <v>0</v>
      </c>
      <c r="AG39" s="12">
        <f t="shared" si="11"/>
        <v>0</v>
      </c>
      <c r="AH39" s="12">
        <f t="shared" si="11"/>
        <v>0</v>
      </c>
      <c r="AI39" s="12">
        <f t="shared" si="11"/>
        <v>0</v>
      </c>
      <c r="AJ39" s="12">
        <f t="shared" si="11"/>
        <v>0</v>
      </c>
      <c r="AK39" s="12">
        <f t="shared" si="11"/>
        <v>0</v>
      </c>
      <c r="AL39" s="12">
        <f t="shared" si="11"/>
        <v>0</v>
      </c>
    </row>
    <row r="40" spans="1:38" ht="12.75">
      <c r="A40" s="2" t="s">
        <v>71</v>
      </c>
      <c r="B40" s="3" t="s">
        <v>72</v>
      </c>
      <c r="C40" s="4" t="s">
        <v>73</v>
      </c>
      <c r="D40" s="5"/>
      <c r="E40" s="5"/>
      <c r="F40" s="5"/>
      <c r="G40" s="5"/>
      <c r="H40" s="5"/>
      <c r="I40" s="5">
        <f t="shared" si="1"/>
        <v>0</v>
      </c>
      <c r="J40" s="5">
        <f t="shared" si="2"/>
        <v>0</v>
      </c>
      <c r="K40" s="5"/>
      <c r="L40" s="5">
        <f>789045.06+111031.58+4823155.05+224991+74912.25+9675.97+11883.38</f>
        <v>6044694.289999999</v>
      </c>
      <c r="M40" s="5"/>
      <c r="N40" s="5"/>
      <c r="O40" s="5"/>
      <c r="P40" s="5">
        <f t="shared" si="3"/>
        <v>6044694.289999999</v>
      </c>
      <c r="Q40" s="5">
        <f t="shared" si="4"/>
        <v>-6044694.289999999</v>
      </c>
      <c r="R40" s="5"/>
      <c r="S40" s="5"/>
      <c r="T40" s="5"/>
      <c r="U40" s="5"/>
      <c r="V40" s="5"/>
      <c r="W40" s="11">
        <f>SUM(S40:V40)</f>
        <v>0</v>
      </c>
      <c r="X40" s="11">
        <f>SUM(R40-W40)</f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>
      <c r="A41" s="2" t="s">
        <v>74</v>
      </c>
      <c r="B41" s="3" t="s">
        <v>75</v>
      </c>
      <c r="C41" s="4" t="s">
        <v>76</v>
      </c>
      <c r="D41" s="5"/>
      <c r="E41" s="5"/>
      <c r="F41" s="5"/>
      <c r="G41" s="5"/>
      <c r="H41" s="5"/>
      <c r="I41" s="5">
        <f t="shared" si="1"/>
        <v>0</v>
      </c>
      <c r="J41" s="5">
        <f t="shared" si="2"/>
        <v>0</v>
      </c>
      <c r="K41" s="5"/>
      <c r="L41" s="5"/>
      <c r="M41" s="5"/>
      <c r="N41" s="5"/>
      <c r="O41" s="5"/>
      <c r="P41" s="5">
        <f t="shared" si="3"/>
        <v>0</v>
      </c>
      <c r="Q41" s="5">
        <f t="shared" si="4"/>
        <v>0</v>
      </c>
      <c r="R41" s="5"/>
      <c r="S41" s="5"/>
      <c r="T41" s="5"/>
      <c r="U41" s="5"/>
      <c r="V41" s="5"/>
      <c r="W41" s="11">
        <f>SUM(S41:V41)</f>
        <v>0</v>
      </c>
      <c r="X41" s="11">
        <f>SUM(R41-W41)</f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.75">
      <c r="A42" s="2" t="s">
        <v>77</v>
      </c>
      <c r="B42" s="3" t="s">
        <v>78</v>
      </c>
      <c r="C42" s="4" t="s">
        <v>79</v>
      </c>
      <c r="D42" s="5"/>
      <c r="E42" s="5"/>
      <c r="F42" s="5"/>
      <c r="G42" s="5"/>
      <c r="H42" s="5"/>
      <c r="I42" s="5">
        <f t="shared" si="1"/>
        <v>0</v>
      </c>
      <c r="J42" s="5">
        <f t="shared" si="2"/>
        <v>0</v>
      </c>
      <c r="K42" s="5"/>
      <c r="L42" s="5">
        <f>233255.15+46639+1441213.99+67497+12937.13+75951+3588.77</f>
        <v>1881082.04</v>
      </c>
      <c r="M42" s="5"/>
      <c r="N42" s="5"/>
      <c r="O42" s="5"/>
      <c r="P42" s="5">
        <f t="shared" si="3"/>
        <v>1881082.04</v>
      </c>
      <c r="Q42" s="5">
        <f t="shared" si="4"/>
        <v>-1881082.04</v>
      </c>
      <c r="R42" s="5"/>
      <c r="S42" s="5"/>
      <c r="T42" s="5"/>
      <c r="U42" s="5"/>
      <c r="V42" s="5"/>
      <c r="W42" s="11">
        <f>SUM(S42:V42)</f>
        <v>0</v>
      </c>
      <c r="X42" s="11">
        <f>SUM(R42-W42)</f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3" customFormat="1" ht="12.75">
      <c r="A43" s="8" t="s">
        <v>80</v>
      </c>
      <c r="B43" s="9" t="s">
        <v>81</v>
      </c>
      <c r="C43" s="10" t="s">
        <v>0</v>
      </c>
      <c r="D43" s="12">
        <f>SUM(D45:D50)</f>
        <v>0</v>
      </c>
      <c r="E43" s="12">
        <f>SUM(E45:E50)</f>
        <v>0</v>
      </c>
      <c r="F43" s="12">
        <f>SUM(F45:F50)</f>
        <v>0</v>
      </c>
      <c r="G43" s="12">
        <f>SUM(G45:G50)</f>
        <v>0</v>
      </c>
      <c r="H43" s="12">
        <f>SUM(H45:H50)</f>
        <v>0</v>
      </c>
      <c r="I43" s="12">
        <f t="shared" si="1"/>
        <v>0</v>
      </c>
      <c r="J43" s="12">
        <f t="shared" si="2"/>
        <v>0</v>
      </c>
      <c r="K43" s="12">
        <f aca="true" t="shared" si="12" ref="K43:AL43">SUM(K45:K50)</f>
        <v>0</v>
      </c>
      <c r="L43" s="12">
        <f t="shared" si="12"/>
        <v>1327421.92</v>
      </c>
      <c r="M43" s="12">
        <f t="shared" si="12"/>
        <v>0</v>
      </c>
      <c r="N43" s="12">
        <f t="shared" si="12"/>
        <v>0</v>
      </c>
      <c r="O43" s="12">
        <f t="shared" si="12"/>
        <v>0</v>
      </c>
      <c r="P43" s="12">
        <f t="shared" si="12"/>
        <v>1327421.92</v>
      </c>
      <c r="Q43" s="12">
        <f t="shared" si="12"/>
        <v>-1327421.92</v>
      </c>
      <c r="R43" s="12">
        <f t="shared" si="12"/>
        <v>0</v>
      </c>
      <c r="S43" s="12">
        <f t="shared" si="12"/>
        <v>984336</v>
      </c>
      <c r="T43" s="12">
        <f t="shared" si="12"/>
        <v>0</v>
      </c>
      <c r="U43" s="12">
        <f t="shared" si="12"/>
        <v>0</v>
      </c>
      <c r="V43" s="12">
        <f t="shared" si="12"/>
        <v>0</v>
      </c>
      <c r="W43" s="12">
        <f t="shared" si="12"/>
        <v>984336</v>
      </c>
      <c r="X43" s="12">
        <f t="shared" si="12"/>
        <v>-984336</v>
      </c>
      <c r="Y43" s="12">
        <f t="shared" si="12"/>
        <v>0</v>
      </c>
      <c r="Z43" s="12">
        <f t="shared" si="12"/>
        <v>0</v>
      </c>
      <c r="AA43" s="12">
        <f t="shared" si="12"/>
        <v>0</v>
      </c>
      <c r="AB43" s="12">
        <f t="shared" si="12"/>
        <v>0</v>
      </c>
      <c r="AC43" s="12">
        <f t="shared" si="12"/>
        <v>0</v>
      </c>
      <c r="AD43" s="12">
        <f t="shared" si="12"/>
        <v>0</v>
      </c>
      <c r="AE43" s="12">
        <f t="shared" si="12"/>
        <v>0</v>
      </c>
      <c r="AF43" s="12">
        <f t="shared" si="12"/>
        <v>0</v>
      </c>
      <c r="AG43" s="12">
        <f t="shared" si="12"/>
        <v>0</v>
      </c>
      <c r="AH43" s="12">
        <f t="shared" si="12"/>
        <v>0</v>
      </c>
      <c r="AI43" s="12">
        <f t="shared" si="12"/>
        <v>0</v>
      </c>
      <c r="AJ43" s="12">
        <f t="shared" si="12"/>
        <v>0</v>
      </c>
      <c r="AK43" s="12">
        <f t="shared" si="12"/>
        <v>0</v>
      </c>
      <c r="AL43" s="12">
        <f t="shared" si="12"/>
        <v>0</v>
      </c>
    </row>
    <row r="44" spans="1:38" ht="12.75">
      <c r="A44" s="2" t="s">
        <v>82</v>
      </c>
      <c r="B44" s="3" t="s">
        <v>0</v>
      </c>
      <c r="C44" s="4" t="s">
        <v>0</v>
      </c>
      <c r="D44" s="5"/>
      <c r="E44" s="5"/>
      <c r="F44" s="5"/>
      <c r="G44" s="5"/>
      <c r="H44" s="5"/>
      <c r="I44" s="5">
        <f t="shared" si="1"/>
        <v>0</v>
      </c>
      <c r="J44" s="5">
        <f t="shared" si="2"/>
        <v>0</v>
      </c>
      <c r="K44" s="5"/>
      <c r="L44" s="5"/>
      <c r="M44" s="5"/>
      <c r="N44" s="5"/>
      <c r="O44" s="5"/>
      <c r="P44" s="5">
        <f t="shared" si="3"/>
        <v>0</v>
      </c>
      <c r="Q44" s="5">
        <f t="shared" si="4"/>
        <v>0</v>
      </c>
      <c r="R44" s="5"/>
      <c r="S44" s="5"/>
      <c r="T44" s="5"/>
      <c r="U44" s="5"/>
      <c r="V44" s="5"/>
      <c r="W44" s="11">
        <f aca="true" t="shared" si="13" ref="W44:W50">SUM(S44:V44)</f>
        <v>0</v>
      </c>
      <c r="X44" s="11">
        <f aca="true" t="shared" si="14" ref="X44:X50">SUM(R44-W44)</f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>
      <c r="A45" s="2" t="s">
        <v>83</v>
      </c>
      <c r="B45" s="3" t="s">
        <v>84</v>
      </c>
      <c r="C45" s="4" t="s">
        <v>85</v>
      </c>
      <c r="D45" s="5"/>
      <c r="E45" s="5"/>
      <c r="F45" s="5"/>
      <c r="G45" s="5"/>
      <c r="H45" s="5"/>
      <c r="I45" s="5">
        <f t="shared" si="1"/>
        <v>0</v>
      </c>
      <c r="J45" s="5">
        <f t="shared" si="2"/>
        <v>0</v>
      </c>
      <c r="K45" s="5"/>
      <c r="L45" s="5">
        <v>22600</v>
      </c>
      <c r="M45" s="5"/>
      <c r="N45" s="5"/>
      <c r="O45" s="5"/>
      <c r="P45" s="5">
        <f t="shared" si="3"/>
        <v>22600</v>
      </c>
      <c r="Q45" s="5">
        <f t="shared" si="4"/>
        <v>-22600</v>
      </c>
      <c r="R45" s="5"/>
      <c r="S45" s="5"/>
      <c r="T45" s="5"/>
      <c r="U45" s="5"/>
      <c r="V45" s="5"/>
      <c r="W45" s="11">
        <f t="shared" si="13"/>
        <v>0</v>
      </c>
      <c r="X45" s="11">
        <f t="shared" si="14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>
      <c r="A46" s="2" t="s">
        <v>86</v>
      </c>
      <c r="B46" s="3" t="s">
        <v>87</v>
      </c>
      <c r="C46" s="4" t="s">
        <v>88</v>
      </c>
      <c r="D46" s="5"/>
      <c r="E46" s="5"/>
      <c r="F46" s="5"/>
      <c r="G46" s="5"/>
      <c r="H46" s="5"/>
      <c r="I46" s="5">
        <f t="shared" si="1"/>
        <v>0</v>
      </c>
      <c r="J46" s="5">
        <f t="shared" si="2"/>
        <v>0</v>
      </c>
      <c r="K46" s="5"/>
      <c r="L46" s="5"/>
      <c r="M46" s="5"/>
      <c r="N46" s="5"/>
      <c r="O46" s="5"/>
      <c r="P46" s="5">
        <f t="shared" si="3"/>
        <v>0</v>
      </c>
      <c r="Q46" s="5">
        <f t="shared" si="4"/>
        <v>0</v>
      </c>
      <c r="R46" s="5"/>
      <c r="S46" s="5"/>
      <c r="T46" s="5"/>
      <c r="U46" s="5"/>
      <c r="V46" s="5"/>
      <c r="W46" s="11">
        <f t="shared" si="13"/>
        <v>0</v>
      </c>
      <c r="X46" s="11">
        <f t="shared" si="14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2.75">
      <c r="A47" s="2" t="s">
        <v>89</v>
      </c>
      <c r="B47" s="3" t="s">
        <v>90</v>
      </c>
      <c r="C47" s="4" t="s">
        <v>91</v>
      </c>
      <c r="D47" s="5"/>
      <c r="E47" s="5"/>
      <c r="F47" s="5"/>
      <c r="G47" s="5"/>
      <c r="H47" s="5"/>
      <c r="I47" s="5">
        <f t="shared" si="1"/>
        <v>0</v>
      </c>
      <c r="J47" s="5">
        <f t="shared" si="2"/>
        <v>0</v>
      </c>
      <c r="K47" s="5"/>
      <c r="L47" s="5">
        <f>911556+108701+188753.16</f>
        <v>1209010.16</v>
      </c>
      <c r="M47" s="5"/>
      <c r="N47" s="5"/>
      <c r="O47" s="5"/>
      <c r="P47" s="5">
        <f t="shared" si="3"/>
        <v>1209010.16</v>
      </c>
      <c r="Q47" s="5">
        <f t="shared" si="4"/>
        <v>-1209010.16</v>
      </c>
      <c r="R47" s="5"/>
      <c r="S47" s="5">
        <f>130000+832000</f>
        <v>962000</v>
      </c>
      <c r="T47" s="5"/>
      <c r="U47" s="5"/>
      <c r="V47" s="5"/>
      <c r="W47" s="11">
        <f t="shared" si="13"/>
        <v>962000</v>
      </c>
      <c r="X47" s="11">
        <f t="shared" si="14"/>
        <v>-962000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2.75">
      <c r="A48" s="2" t="s">
        <v>92</v>
      </c>
      <c r="B48" s="3" t="s">
        <v>93</v>
      </c>
      <c r="C48" s="4" t="s">
        <v>94</v>
      </c>
      <c r="D48" s="5"/>
      <c r="E48" s="5"/>
      <c r="F48" s="5"/>
      <c r="G48" s="5"/>
      <c r="H48" s="5"/>
      <c r="I48" s="5">
        <f t="shared" si="1"/>
        <v>0</v>
      </c>
      <c r="J48" s="5">
        <f t="shared" si="2"/>
        <v>0</v>
      </c>
      <c r="K48" s="5"/>
      <c r="L48" s="5"/>
      <c r="M48" s="5"/>
      <c r="N48" s="5"/>
      <c r="O48" s="5"/>
      <c r="P48" s="5">
        <f t="shared" si="3"/>
        <v>0</v>
      </c>
      <c r="Q48" s="5">
        <f t="shared" si="4"/>
        <v>0</v>
      </c>
      <c r="R48" s="5"/>
      <c r="S48" s="5"/>
      <c r="T48" s="5"/>
      <c r="U48" s="5"/>
      <c r="V48" s="5"/>
      <c r="W48" s="11">
        <f t="shared" si="13"/>
        <v>0</v>
      </c>
      <c r="X48" s="11">
        <f t="shared" si="14"/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2.75">
      <c r="A49" s="2" t="s">
        <v>95</v>
      </c>
      <c r="B49" s="3" t="s">
        <v>96</v>
      </c>
      <c r="C49" s="4" t="s">
        <v>97</v>
      </c>
      <c r="D49" s="5"/>
      <c r="E49" s="5"/>
      <c r="F49" s="5"/>
      <c r="G49" s="5"/>
      <c r="H49" s="5"/>
      <c r="I49" s="5">
        <f t="shared" si="1"/>
        <v>0</v>
      </c>
      <c r="J49" s="5">
        <f t="shared" si="2"/>
        <v>0</v>
      </c>
      <c r="K49" s="5"/>
      <c r="L49" s="5">
        <f>11865.12+61657.87</f>
        <v>73522.99</v>
      </c>
      <c r="M49" s="5"/>
      <c r="N49" s="5"/>
      <c r="O49" s="5"/>
      <c r="P49" s="5">
        <f t="shared" si="3"/>
        <v>73522.99</v>
      </c>
      <c r="Q49" s="5">
        <f t="shared" si="4"/>
        <v>-73522.99</v>
      </c>
      <c r="R49" s="5"/>
      <c r="S49" s="5"/>
      <c r="T49" s="5"/>
      <c r="U49" s="5"/>
      <c r="V49" s="5"/>
      <c r="W49" s="11">
        <f t="shared" si="13"/>
        <v>0</v>
      </c>
      <c r="X49" s="11">
        <f t="shared" si="14"/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2.75">
      <c r="A50" s="2" t="s">
        <v>98</v>
      </c>
      <c r="B50" s="3" t="s">
        <v>99</v>
      </c>
      <c r="C50" s="4" t="s">
        <v>100</v>
      </c>
      <c r="D50" s="5"/>
      <c r="E50" s="5"/>
      <c r="F50" s="5"/>
      <c r="G50" s="5"/>
      <c r="H50" s="5"/>
      <c r="I50" s="5">
        <f t="shared" si="1"/>
        <v>0</v>
      </c>
      <c r="J50" s="5">
        <f t="shared" si="2"/>
        <v>0</v>
      </c>
      <c r="K50" s="5"/>
      <c r="L50" s="5">
        <f>4320+5368.77+12600</f>
        <v>22288.77</v>
      </c>
      <c r="M50" s="5"/>
      <c r="N50" s="5"/>
      <c r="O50" s="5"/>
      <c r="P50" s="5">
        <f t="shared" si="3"/>
        <v>22288.77</v>
      </c>
      <c r="Q50" s="5">
        <f t="shared" si="4"/>
        <v>-22288.77</v>
      </c>
      <c r="R50" s="5"/>
      <c r="S50" s="5">
        <v>22336</v>
      </c>
      <c r="T50" s="5"/>
      <c r="U50" s="5"/>
      <c r="V50" s="5"/>
      <c r="W50" s="11">
        <f t="shared" si="13"/>
        <v>22336</v>
      </c>
      <c r="X50" s="11">
        <f t="shared" si="14"/>
        <v>-22336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s="13" customFormat="1" ht="25.5">
      <c r="A51" s="8" t="s">
        <v>101</v>
      </c>
      <c r="B51" s="9" t="s">
        <v>102</v>
      </c>
      <c r="C51" s="10" t="s">
        <v>0</v>
      </c>
      <c r="D51" s="12">
        <f>SUM(D53:D54)</f>
        <v>0</v>
      </c>
      <c r="E51" s="12">
        <f>SUM(E53:E54)</f>
        <v>0</v>
      </c>
      <c r="F51" s="12">
        <f>SUM(F53:F54)</f>
        <v>0</v>
      </c>
      <c r="G51" s="12">
        <f>SUM(G53:G54)</f>
        <v>0</v>
      </c>
      <c r="H51" s="12">
        <f>SUM(H53:H54)</f>
        <v>0</v>
      </c>
      <c r="I51" s="12">
        <f t="shared" si="1"/>
        <v>0</v>
      </c>
      <c r="J51" s="12">
        <f t="shared" si="2"/>
        <v>0</v>
      </c>
      <c r="K51" s="12">
        <f aca="true" t="shared" si="15" ref="K51:AL51">SUM(K53:K54)</f>
        <v>0</v>
      </c>
      <c r="L51" s="12">
        <f t="shared" si="15"/>
        <v>0</v>
      </c>
      <c r="M51" s="12">
        <f t="shared" si="15"/>
        <v>0</v>
      </c>
      <c r="N51" s="12">
        <f t="shared" si="15"/>
        <v>0</v>
      </c>
      <c r="O51" s="12">
        <f t="shared" si="15"/>
        <v>0</v>
      </c>
      <c r="P51" s="12">
        <f t="shared" si="15"/>
        <v>0</v>
      </c>
      <c r="Q51" s="12">
        <f t="shared" si="15"/>
        <v>0</v>
      </c>
      <c r="R51" s="12">
        <f t="shared" si="15"/>
        <v>0</v>
      </c>
      <c r="S51" s="12">
        <f t="shared" si="15"/>
        <v>0</v>
      </c>
      <c r="T51" s="12">
        <f t="shared" si="15"/>
        <v>0</v>
      </c>
      <c r="U51" s="12">
        <f t="shared" si="15"/>
        <v>0</v>
      </c>
      <c r="V51" s="12">
        <f t="shared" si="15"/>
        <v>0</v>
      </c>
      <c r="W51" s="12">
        <f t="shared" si="15"/>
        <v>0</v>
      </c>
      <c r="X51" s="12">
        <f t="shared" si="15"/>
        <v>0</v>
      </c>
      <c r="Y51" s="12">
        <f t="shared" si="15"/>
        <v>0</v>
      </c>
      <c r="Z51" s="12">
        <f t="shared" si="15"/>
        <v>0</v>
      </c>
      <c r="AA51" s="12">
        <f t="shared" si="15"/>
        <v>0</v>
      </c>
      <c r="AB51" s="12">
        <f t="shared" si="15"/>
        <v>0</v>
      </c>
      <c r="AC51" s="12">
        <f t="shared" si="15"/>
        <v>0</v>
      </c>
      <c r="AD51" s="12">
        <f t="shared" si="15"/>
        <v>0</v>
      </c>
      <c r="AE51" s="12">
        <f t="shared" si="15"/>
        <v>0</v>
      </c>
      <c r="AF51" s="12">
        <f t="shared" si="15"/>
        <v>0</v>
      </c>
      <c r="AG51" s="12">
        <f t="shared" si="15"/>
        <v>0</v>
      </c>
      <c r="AH51" s="12">
        <f t="shared" si="15"/>
        <v>0</v>
      </c>
      <c r="AI51" s="12">
        <f t="shared" si="15"/>
        <v>0</v>
      </c>
      <c r="AJ51" s="12">
        <f t="shared" si="15"/>
        <v>0</v>
      </c>
      <c r="AK51" s="12">
        <f t="shared" si="15"/>
        <v>0</v>
      </c>
      <c r="AL51" s="12">
        <f t="shared" si="15"/>
        <v>0</v>
      </c>
    </row>
    <row r="52" spans="1:38" ht="12.75">
      <c r="A52" s="2" t="s">
        <v>82</v>
      </c>
      <c r="B52" s="3" t="s">
        <v>0</v>
      </c>
      <c r="C52" s="4" t="s">
        <v>0</v>
      </c>
      <c r="D52" s="5"/>
      <c r="E52" s="5"/>
      <c r="F52" s="5"/>
      <c r="G52" s="5"/>
      <c r="H52" s="5"/>
      <c r="I52" s="5">
        <f t="shared" si="1"/>
        <v>0</v>
      </c>
      <c r="J52" s="5">
        <f t="shared" si="2"/>
        <v>0</v>
      </c>
      <c r="K52" s="5"/>
      <c r="L52" s="5"/>
      <c r="M52" s="5"/>
      <c r="N52" s="5"/>
      <c r="O52" s="5"/>
      <c r="P52" s="5">
        <f t="shared" si="3"/>
        <v>0</v>
      </c>
      <c r="Q52" s="5">
        <f t="shared" si="4"/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>
      <c r="A53" s="2" t="s">
        <v>103</v>
      </c>
      <c r="B53" s="3" t="s">
        <v>104</v>
      </c>
      <c r="C53" s="4" t="s">
        <v>105</v>
      </c>
      <c r="D53" s="5"/>
      <c r="E53" s="5"/>
      <c r="F53" s="5"/>
      <c r="G53" s="5"/>
      <c r="H53" s="5"/>
      <c r="I53" s="5">
        <f t="shared" si="1"/>
        <v>0</v>
      </c>
      <c r="J53" s="5">
        <f t="shared" si="2"/>
        <v>0</v>
      </c>
      <c r="K53" s="5"/>
      <c r="L53" s="5"/>
      <c r="M53" s="5"/>
      <c r="N53" s="5"/>
      <c r="O53" s="5"/>
      <c r="P53" s="5">
        <f t="shared" si="3"/>
        <v>0</v>
      </c>
      <c r="Q53" s="5">
        <f t="shared" si="4"/>
        <v>0</v>
      </c>
      <c r="R53" s="5"/>
      <c r="S53" s="5"/>
      <c r="T53" s="5"/>
      <c r="U53" s="5"/>
      <c r="V53" s="5"/>
      <c r="W53" s="11">
        <f>SUM(S53:V53)</f>
        <v>0</v>
      </c>
      <c r="X53" s="11">
        <f>SUM(R53-W53)</f>
        <v>0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>
      <c r="A54" s="2" t="s">
        <v>106</v>
      </c>
      <c r="B54" s="3" t="s">
        <v>107</v>
      </c>
      <c r="C54" s="4" t="s">
        <v>108</v>
      </c>
      <c r="D54" s="5"/>
      <c r="E54" s="5"/>
      <c r="F54" s="5"/>
      <c r="G54" s="5"/>
      <c r="H54" s="5"/>
      <c r="I54" s="5">
        <f t="shared" si="1"/>
        <v>0</v>
      </c>
      <c r="J54" s="5">
        <f t="shared" si="2"/>
        <v>0</v>
      </c>
      <c r="K54" s="5"/>
      <c r="L54" s="5"/>
      <c r="M54" s="5"/>
      <c r="N54" s="5"/>
      <c r="O54" s="5"/>
      <c r="P54" s="5">
        <f t="shared" si="3"/>
        <v>0</v>
      </c>
      <c r="Q54" s="5">
        <f t="shared" si="4"/>
        <v>0</v>
      </c>
      <c r="R54" s="5"/>
      <c r="S54" s="5"/>
      <c r="T54" s="5"/>
      <c r="U54" s="5"/>
      <c r="V54" s="5"/>
      <c r="W54" s="11">
        <f>SUM(S54:V54)</f>
        <v>0</v>
      </c>
      <c r="X54" s="11">
        <f>SUM(R54-W54)</f>
        <v>0</v>
      </c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s="13" customFormat="1" ht="12.75">
      <c r="A55" s="8" t="s">
        <v>109</v>
      </c>
      <c r="B55" s="9" t="s">
        <v>110</v>
      </c>
      <c r="C55" s="10" t="s">
        <v>0</v>
      </c>
      <c r="D55" s="12">
        <f>SUM(D57:D58)</f>
        <v>0</v>
      </c>
      <c r="E55" s="12">
        <f>SUM(E57:E58)</f>
        <v>0</v>
      </c>
      <c r="F55" s="12">
        <f>SUM(F57:F58)</f>
        <v>0</v>
      </c>
      <c r="G55" s="12">
        <f>SUM(G57:G58)</f>
        <v>0</v>
      </c>
      <c r="H55" s="12">
        <f>SUM(H57:H58)</f>
        <v>0</v>
      </c>
      <c r="I55" s="12">
        <f t="shared" si="1"/>
        <v>0</v>
      </c>
      <c r="J55" s="12">
        <f t="shared" si="2"/>
        <v>0</v>
      </c>
      <c r="K55" s="12">
        <f aca="true" t="shared" si="16" ref="K55:AL55">SUM(K57:K58)</f>
        <v>0</v>
      </c>
      <c r="L55" s="12">
        <f t="shared" si="16"/>
        <v>0</v>
      </c>
      <c r="M55" s="12">
        <f t="shared" si="16"/>
        <v>0</v>
      </c>
      <c r="N55" s="12">
        <f t="shared" si="16"/>
        <v>0</v>
      </c>
      <c r="O55" s="12">
        <f t="shared" si="16"/>
        <v>0</v>
      </c>
      <c r="P55" s="12">
        <f t="shared" si="16"/>
        <v>0</v>
      </c>
      <c r="Q55" s="12">
        <f t="shared" si="16"/>
        <v>0</v>
      </c>
      <c r="R55" s="12">
        <f t="shared" si="16"/>
        <v>0</v>
      </c>
      <c r="S55" s="12">
        <f t="shared" si="16"/>
        <v>0</v>
      </c>
      <c r="T55" s="12">
        <f t="shared" si="16"/>
        <v>0</v>
      </c>
      <c r="U55" s="12">
        <f t="shared" si="16"/>
        <v>0</v>
      </c>
      <c r="V55" s="12">
        <f t="shared" si="16"/>
        <v>0</v>
      </c>
      <c r="W55" s="12">
        <f t="shared" si="16"/>
        <v>0</v>
      </c>
      <c r="X55" s="12">
        <f t="shared" si="16"/>
        <v>0</v>
      </c>
      <c r="Y55" s="12">
        <f t="shared" si="16"/>
        <v>0</v>
      </c>
      <c r="Z55" s="12">
        <f t="shared" si="16"/>
        <v>0</v>
      </c>
      <c r="AA55" s="12">
        <f t="shared" si="16"/>
        <v>0</v>
      </c>
      <c r="AB55" s="12">
        <f t="shared" si="16"/>
        <v>0</v>
      </c>
      <c r="AC55" s="12">
        <f t="shared" si="16"/>
        <v>0</v>
      </c>
      <c r="AD55" s="12">
        <f t="shared" si="16"/>
        <v>0</v>
      </c>
      <c r="AE55" s="12">
        <f t="shared" si="16"/>
        <v>0</v>
      </c>
      <c r="AF55" s="12">
        <f t="shared" si="16"/>
        <v>0</v>
      </c>
      <c r="AG55" s="12">
        <f t="shared" si="16"/>
        <v>0</v>
      </c>
      <c r="AH55" s="12">
        <f t="shared" si="16"/>
        <v>0</v>
      </c>
      <c r="AI55" s="12">
        <f t="shared" si="16"/>
        <v>0</v>
      </c>
      <c r="AJ55" s="12">
        <f t="shared" si="16"/>
        <v>0</v>
      </c>
      <c r="AK55" s="12">
        <f t="shared" si="16"/>
        <v>0</v>
      </c>
      <c r="AL55" s="12">
        <f t="shared" si="16"/>
        <v>0</v>
      </c>
    </row>
    <row r="56" spans="1:38" ht="12.75">
      <c r="A56" s="2" t="s">
        <v>82</v>
      </c>
      <c r="B56" s="3" t="s">
        <v>0</v>
      </c>
      <c r="C56" s="4" t="s">
        <v>0</v>
      </c>
      <c r="D56" s="5"/>
      <c r="E56" s="5"/>
      <c r="F56" s="5"/>
      <c r="G56" s="5"/>
      <c r="H56" s="5"/>
      <c r="I56" s="5">
        <f t="shared" si="1"/>
        <v>0</v>
      </c>
      <c r="J56" s="5">
        <f t="shared" si="2"/>
        <v>0</v>
      </c>
      <c r="K56" s="5"/>
      <c r="L56" s="5"/>
      <c r="M56" s="5"/>
      <c r="N56" s="5"/>
      <c r="O56" s="5"/>
      <c r="P56" s="5">
        <f t="shared" si="3"/>
        <v>0</v>
      </c>
      <c r="Q56" s="5">
        <f t="shared" si="4"/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25.5">
      <c r="A57" s="2" t="s">
        <v>111</v>
      </c>
      <c r="B57" s="3" t="s">
        <v>112</v>
      </c>
      <c r="C57" s="4" t="s">
        <v>113</v>
      </c>
      <c r="D57" s="5"/>
      <c r="E57" s="5"/>
      <c r="F57" s="5"/>
      <c r="G57" s="5"/>
      <c r="H57" s="5"/>
      <c r="I57" s="5">
        <f t="shared" si="1"/>
        <v>0</v>
      </c>
      <c r="J57" s="5">
        <f t="shared" si="2"/>
        <v>0</v>
      </c>
      <c r="K57" s="5"/>
      <c r="L57" s="5"/>
      <c r="M57" s="5"/>
      <c r="N57" s="5"/>
      <c r="O57" s="5"/>
      <c r="P57" s="5">
        <f t="shared" si="3"/>
        <v>0</v>
      </c>
      <c r="Q57" s="5">
        <f t="shared" si="4"/>
        <v>0</v>
      </c>
      <c r="R57" s="5"/>
      <c r="S57" s="5"/>
      <c r="T57" s="5"/>
      <c r="U57" s="5"/>
      <c r="V57" s="5"/>
      <c r="W57" s="11">
        <f>SUM(S57:V57)</f>
        <v>0</v>
      </c>
      <c r="X57" s="11">
        <f>SUM(R57-W57)</f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38.25">
      <c r="A58" s="2" t="s">
        <v>114</v>
      </c>
      <c r="B58" s="3" t="s">
        <v>115</v>
      </c>
      <c r="C58" s="4" t="s">
        <v>116</v>
      </c>
      <c r="D58" s="5"/>
      <c r="E58" s="5"/>
      <c r="F58" s="5"/>
      <c r="G58" s="5"/>
      <c r="H58" s="5"/>
      <c r="I58" s="5">
        <f t="shared" si="1"/>
        <v>0</v>
      </c>
      <c r="J58" s="5">
        <f t="shared" si="2"/>
        <v>0</v>
      </c>
      <c r="K58" s="5"/>
      <c r="L58" s="5"/>
      <c r="M58" s="5"/>
      <c r="N58" s="5"/>
      <c r="O58" s="5"/>
      <c r="P58" s="5">
        <f t="shared" si="3"/>
        <v>0</v>
      </c>
      <c r="Q58" s="5">
        <f t="shared" si="4"/>
        <v>0</v>
      </c>
      <c r="R58" s="5"/>
      <c r="S58" s="5"/>
      <c r="T58" s="5"/>
      <c r="U58" s="5"/>
      <c r="V58" s="5"/>
      <c r="W58" s="11">
        <f>SUM(S58:V58)</f>
        <v>0</v>
      </c>
      <c r="X58" s="11">
        <f>SUM(R58-W58)</f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s="13" customFormat="1" ht="12.75">
      <c r="A59" s="8" t="s">
        <v>117</v>
      </c>
      <c r="B59" s="9" t="s">
        <v>118</v>
      </c>
      <c r="C59" s="10" t="s">
        <v>0</v>
      </c>
      <c r="D59" s="12">
        <f>SUM(D61:D62)</f>
        <v>0</v>
      </c>
      <c r="E59" s="12">
        <f>SUM(E61:E62)</f>
        <v>0</v>
      </c>
      <c r="F59" s="12">
        <f>SUM(F61:F62)</f>
        <v>0</v>
      </c>
      <c r="G59" s="12">
        <f>SUM(G61:G62)</f>
        <v>0</v>
      </c>
      <c r="H59" s="12">
        <f>SUM(H61:H62)</f>
        <v>0</v>
      </c>
      <c r="I59" s="12">
        <f t="shared" si="1"/>
        <v>0</v>
      </c>
      <c r="J59" s="12">
        <f t="shared" si="2"/>
        <v>0</v>
      </c>
      <c r="K59" s="12">
        <f aca="true" t="shared" si="17" ref="K59:AL59">SUM(K61:K62)</f>
        <v>0</v>
      </c>
      <c r="L59" s="12">
        <f t="shared" si="17"/>
        <v>0</v>
      </c>
      <c r="M59" s="12">
        <f t="shared" si="17"/>
        <v>0</v>
      </c>
      <c r="N59" s="12">
        <f t="shared" si="17"/>
        <v>0</v>
      </c>
      <c r="O59" s="12">
        <f t="shared" si="17"/>
        <v>0</v>
      </c>
      <c r="P59" s="12">
        <f t="shared" si="17"/>
        <v>0</v>
      </c>
      <c r="Q59" s="12">
        <f t="shared" si="17"/>
        <v>0</v>
      </c>
      <c r="R59" s="12">
        <f t="shared" si="17"/>
        <v>0</v>
      </c>
      <c r="S59" s="12">
        <f t="shared" si="17"/>
        <v>0</v>
      </c>
      <c r="T59" s="12">
        <f t="shared" si="17"/>
        <v>0</v>
      </c>
      <c r="U59" s="12">
        <f t="shared" si="17"/>
        <v>0</v>
      </c>
      <c r="V59" s="12">
        <f t="shared" si="17"/>
        <v>0</v>
      </c>
      <c r="W59" s="12">
        <f t="shared" si="17"/>
        <v>0</v>
      </c>
      <c r="X59" s="12">
        <f t="shared" si="17"/>
        <v>0</v>
      </c>
      <c r="Y59" s="12">
        <f t="shared" si="17"/>
        <v>0</v>
      </c>
      <c r="Z59" s="12">
        <f t="shared" si="17"/>
        <v>0</v>
      </c>
      <c r="AA59" s="12">
        <f t="shared" si="17"/>
        <v>0</v>
      </c>
      <c r="AB59" s="12">
        <f t="shared" si="17"/>
        <v>0</v>
      </c>
      <c r="AC59" s="12">
        <f t="shared" si="17"/>
        <v>0</v>
      </c>
      <c r="AD59" s="12">
        <f t="shared" si="17"/>
        <v>0</v>
      </c>
      <c r="AE59" s="12">
        <f t="shared" si="17"/>
        <v>0</v>
      </c>
      <c r="AF59" s="12">
        <f t="shared" si="17"/>
        <v>0</v>
      </c>
      <c r="AG59" s="12">
        <f t="shared" si="17"/>
        <v>0</v>
      </c>
      <c r="AH59" s="12">
        <f t="shared" si="17"/>
        <v>0</v>
      </c>
      <c r="AI59" s="12">
        <f t="shared" si="17"/>
        <v>0</v>
      </c>
      <c r="AJ59" s="12">
        <f t="shared" si="17"/>
        <v>0</v>
      </c>
      <c r="AK59" s="12">
        <f t="shared" si="17"/>
        <v>0</v>
      </c>
      <c r="AL59" s="12">
        <f t="shared" si="17"/>
        <v>0</v>
      </c>
    </row>
    <row r="60" spans="1:38" ht="12.75">
      <c r="A60" s="2" t="s">
        <v>82</v>
      </c>
      <c r="B60" s="3" t="s">
        <v>0</v>
      </c>
      <c r="C60" s="4" t="s">
        <v>0</v>
      </c>
      <c r="D60" s="5"/>
      <c r="E60" s="5"/>
      <c r="F60" s="5"/>
      <c r="G60" s="5"/>
      <c r="H60" s="5"/>
      <c r="I60" s="5">
        <f t="shared" si="1"/>
        <v>0</v>
      </c>
      <c r="J60" s="5">
        <f t="shared" si="2"/>
        <v>0</v>
      </c>
      <c r="K60" s="5"/>
      <c r="L60" s="5"/>
      <c r="M60" s="5"/>
      <c r="N60" s="5"/>
      <c r="O60" s="5"/>
      <c r="P60" s="5">
        <f t="shared" si="3"/>
        <v>0</v>
      </c>
      <c r="Q60" s="5">
        <f t="shared" si="4"/>
        <v>0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25.5">
      <c r="A61" s="2" t="s">
        <v>119</v>
      </c>
      <c r="B61" s="3" t="s">
        <v>120</v>
      </c>
      <c r="C61" s="4" t="s">
        <v>121</v>
      </c>
      <c r="D61" s="5"/>
      <c r="E61" s="5"/>
      <c r="F61" s="5"/>
      <c r="G61" s="5"/>
      <c r="H61" s="5"/>
      <c r="I61" s="5">
        <f t="shared" si="1"/>
        <v>0</v>
      </c>
      <c r="J61" s="5">
        <f t="shared" si="2"/>
        <v>0</v>
      </c>
      <c r="K61" s="5"/>
      <c r="L61" s="5"/>
      <c r="M61" s="5"/>
      <c r="N61" s="5"/>
      <c r="O61" s="5"/>
      <c r="P61" s="5">
        <f t="shared" si="3"/>
        <v>0</v>
      </c>
      <c r="Q61" s="5">
        <f t="shared" si="4"/>
        <v>0</v>
      </c>
      <c r="R61" s="5"/>
      <c r="S61" s="5"/>
      <c r="T61" s="5"/>
      <c r="U61" s="5"/>
      <c r="V61" s="5"/>
      <c r="W61" s="11">
        <f>SUM(S61:V61)</f>
        <v>0</v>
      </c>
      <c r="X61" s="11">
        <f>SUM(R61-W61)</f>
        <v>0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2.75">
      <c r="A62" s="2" t="s">
        <v>122</v>
      </c>
      <c r="B62" s="3" t="s">
        <v>123</v>
      </c>
      <c r="C62" s="4" t="s">
        <v>124</v>
      </c>
      <c r="D62" s="5"/>
      <c r="E62" s="5"/>
      <c r="F62" s="5"/>
      <c r="G62" s="5"/>
      <c r="H62" s="5"/>
      <c r="I62" s="5">
        <f t="shared" si="1"/>
        <v>0</v>
      </c>
      <c r="J62" s="5">
        <f t="shared" si="2"/>
        <v>0</v>
      </c>
      <c r="K62" s="5"/>
      <c r="L62" s="5"/>
      <c r="M62" s="5"/>
      <c r="N62" s="5"/>
      <c r="O62" s="5"/>
      <c r="P62" s="5">
        <f t="shared" si="3"/>
        <v>0</v>
      </c>
      <c r="Q62" s="5">
        <f t="shared" si="4"/>
        <v>0</v>
      </c>
      <c r="R62" s="5"/>
      <c r="S62" s="5"/>
      <c r="T62" s="5"/>
      <c r="U62" s="5"/>
      <c r="V62" s="5"/>
      <c r="W62" s="11">
        <f>SUM(S62:V62)</f>
        <v>0</v>
      </c>
      <c r="X62" s="11">
        <f>SUM(R62-W62)</f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s="13" customFormat="1" ht="12.75">
      <c r="A63" s="8" t="s">
        <v>125</v>
      </c>
      <c r="B63" s="9" t="s">
        <v>126</v>
      </c>
      <c r="C63" s="10" t="s">
        <v>0</v>
      </c>
      <c r="D63" s="12">
        <f>SUM(D65:D66)</f>
        <v>0</v>
      </c>
      <c r="E63" s="12">
        <f>SUM(E65:E66)</f>
        <v>0</v>
      </c>
      <c r="F63" s="12">
        <f>SUM(F65:F66)</f>
        <v>0</v>
      </c>
      <c r="G63" s="12">
        <f>SUM(G65:G66)</f>
        <v>0</v>
      </c>
      <c r="H63" s="12">
        <f>SUM(H65:H66)</f>
        <v>0</v>
      </c>
      <c r="I63" s="12">
        <f t="shared" si="1"/>
        <v>0</v>
      </c>
      <c r="J63" s="12">
        <f t="shared" si="2"/>
        <v>0</v>
      </c>
      <c r="K63" s="12">
        <f aca="true" t="shared" si="18" ref="K63:AL63">SUM(K65:K66)</f>
        <v>0</v>
      </c>
      <c r="L63" s="12">
        <f t="shared" si="18"/>
        <v>0</v>
      </c>
      <c r="M63" s="12">
        <f t="shared" si="18"/>
        <v>0</v>
      </c>
      <c r="N63" s="12">
        <f t="shared" si="18"/>
        <v>0</v>
      </c>
      <c r="O63" s="12">
        <f t="shared" si="18"/>
        <v>0</v>
      </c>
      <c r="P63" s="12">
        <f t="shared" si="18"/>
        <v>0</v>
      </c>
      <c r="Q63" s="12">
        <f t="shared" si="18"/>
        <v>0</v>
      </c>
      <c r="R63" s="12">
        <f t="shared" si="18"/>
        <v>0</v>
      </c>
      <c r="S63" s="12">
        <f t="shared" si="18"/>
        <v>81739.65</v>
      </c>
      <c r="T63" s="12">
        <f t="shared" si="18"/>
        <v>0</v>
      </c>
      <c r="U63" s="12">
        <f t="shared" si="18"/>
        <v>0</v>
      </c>
      <c r="V63" s="12">
        <f t="shared" si="18"/>
        <v>0</v>
      </c>
      <c r="W63" s="12">
        <f t="shared" si="18"/>
        <v>81739.65</v>
      </c>
      <c r="X63" s="12">
        <f t="shared" si="18"/>
        <v>-81739.65</v>
      </c>
      <c r="Y63" s="12">
        <f t="shared" si="18"/>
        <v>0</v>
      </c>
      <c r="Z63" s="12">
        <f t="shared" si="18"/>
        <v>0</v>
      </c>
      <c r="AA63" s="12">
        <f t="shared" si="18"/>
        <v>0</v>
      </c>
      <c r="AB63" s="12">
        <f t="shared" si="18"/>
        <v>0</v>
      </c>
      <c r="AC63" s="12">
        <f t="shared" si="18"/>
        <v>0</v>
      </c>
      <c r="AD63" s="12">
        <f t="shared" si="18"/>
        <v>0</v>
      </c>
      <c r="AE63" s="12">
        <f t="shared" si="18"/>
        <v>0</v>
      </c>
      <c r="AF63" s="12">
        <f t="shared" si="18"/>
        <v>0</v>
      </c>
      <c r="AG63" s="12">
        <f t="shared" si="18"/>
        <v>0</v>
      </c>
      <c r="AH63" s="12">
        <f t="shared" si="18"/>
        <v>0</v>
      </c>
      <c r="AI63" s="12">
        <f t="shared" si="18"/>
        <v>0</v>
      </c>
      <c r="AJ63" s="12">
        <f t="shared" si="18"/>
        <v>0</v>
      </c>
      <c r="AK63" s="12">
        <f t="shared" si="18"/>
        <v>0</v>
      </c>
      <c r="AL63" s="12">
        <f t="shared" si="18"/>
        <v>0</v>
      </c>
    </row>
    <row r="64" spans="1:38" ht="12.75">
      <c r="A64" s="2" t="s">
        <v>82</v>
      </c>
      <c r="B64" s="3" t="s">
        <v>0</v>
      </c>
      <c r="C64" s="4" t="s">
        <v>0</v>
      </c>
      <c r="D64" s="5"/>
      <c r="E64" s="5"/>
      <c r="F64" s="5"/>
      <c r="G64" s="5"/>
      <c r="H64" s="5"/>
      <c r="I64" s="5">
        <f t="shared" si="1"/>
        <v>0</v>
      </c>
      <c r="J64" s="5">
        <f t="shared" si="2"/>
        <v>0</v>
      </c>
      <c r="K64" s="5"/>
      <c r="L64" s="5"/>
      <c r="M64" s="5"/>
      <c r="N64" s="5"/>
      <c r="O64" s="5"/>
      <c r="P64" s="5">
        <f t="shared" si="3"/>
        <v>0</v>
      </c>
      <c r="Q64" s="5">
        <f t="shared" si="4"/>
        <v>0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2.75">
      <c r="A65" s="2" t="s">
        <v>127</v>
      </c>
      <c r="B65" s="3" t="s">
        <v>128</v>
      </c>
      <c r="C65" s="4" t="s">
        <v>129</v>
      </c>
      <c r="D65" s="5"/>
      <c r="E65" s="5"/>
      <c r="F65" s="5"/>
      <c r="G65" s="5"/>
      <c r="H65" s="5"/>
      <c r="I65" s="5">
        <f t="shared" si="1"/>
        <v>0</v>
      </c>
      <c r="J65" s="5">
        <f t="shared" si="2"/>
        <v>0</v>
      </c>
      <c r="K65" s="5"/>
      <c r="L65" s="5"/>
      <c r="M65" s="5"/>
      <c r="N65" s="5"/>
      <c r="O65" s="5"/>
      <c r="P65" s="5">
        <f t="shared" si="3"/>
        <v>0</v>
      </c>
      <c r="Q65" s="5">
        <f t="shared" si="4"/>
        <v>0</v>
      </c>
      <c r="R65" s="5"/>
      <c r="S65" s="5">
        <f>10039.65+71700</f>
        <v>81739.65</v>
      </c>
      <c r="T65" s="5"/>
      <c r="U65" s="5"/>
      <c r="V65" s="5"/>
      <c r="W65" s="11">
        <f>SUM(S65:V65)</f>
        <v>81739.65</v>
      </c>
      <c r="X65" s="11">
        <f>SUM(R65-W65)</f>
        <v>-81739.65</v>
      </c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25.5">
      <c r="A66" s="2" t="s">
        <v>130</v>
      </c>
      <c r="B66" s="3" t="s">
        <v>131</v>
      </c>
      <c r="C66" s="4" t="s">
        <v>132</v>
      </c>
      <c r="D66" s="5"/>
      <c r="E66" s="5"/>
      <c r="F66" s="5"/>
      <c r="G66" s="5"/>
      <c r="H66" s="5"/>
      <c r="I66" s="5">
        <f t="shared" si="1"/>
        <v>0</v>
      </c>
      <c r="J66" s="5">
        <f t="shared" si="2"/>
        <v>0</v>
      </c>
      <c r="K66" s="5"/>
      <c r="L66" s="5"/>
      <c r="M66" s="5"/>
      <c r="N66" s="5"/>
      <c r="O66" s="5"/>
      <c r="P66" s="5">
        <f t="shared" si="3"/>
        <v>0</v>
      </c>
      <c r="Q66" s="5">
        <f t="shared" si="4"/>
        <v>0</v>
      </c>
      <c r="R66" s="5"/>
      <c r="S66" s="5"/>
      <c r="T66" s="5"/>
      <c r="U66" s="5"/>
      <c r="V66" s="5"/>
      <c r="W66" s="11">
        <f>SUM(S66:V66)</f>
        <v>0</v>
      </c>
      <c r="X66" s="11">
        <f>SUM(R66-W66)</f>
        <v>0</v>
      </c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2.75">
      <c r="A67" s="2" t="s">
        <v>133</v>
      </c>
      <c r="B67" s="3" t="s">
        <v>134</v>
      </c>
      <c r="C67" s="4" t="s">
        <v>135</v>
      </c>
      <c r="D67" s="5"/>
      <c r="E67" s="5"/>
      <c r="F67" s="5"/>
      <c r="G67" s="5"/>
      <c r="H67" s="5"/>
      <c r="I67" s="5">
        <f t="shared" si="1"/>
        <v>0</v>
      </c>
      <c r="J67" s="5">
        <f t="shared" si="2"/>
        <v>0</v>
      </c>
      <c r="K67" s="5"/>
      <c r="L67" s="5">
        <f>903081.23+1900</f>
        <v>904981.23</v>
      </c>
      <c r="M67" s="5"/>
      <c r="N67" s="5"/>
      <c r="O67" s="5"/>
      <c r="P67" s="5">
        <f t="shared" si="3"/>
        <v>904981.23</v>
      </c>
      <c r="Q67" s="5">
        <f t="shared" si="4"/>
        <v>-904981.23</v>
      </c>
      <c r="R67" s="5"/>
      <c r="S67" s="5"/>
      <c r="T67" s="5"/>
      <c r="U67" s="5"/>
      <c r="V67" s="5"/>
      <c r="W67" s="11">
        <f>SUM(S67:V67)</f>
        <v>0</v>
      </c>
      <c r="X67" s="11">
        <f>SUM(R67-W67)</f>
        <v>0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s="13" customFormat="1" ht="12.75">
      <c r="A68" s="8" t="s">
        <v>136</v>
      </c>
      <c r="B68" s="9" t="s">
        <v>137</v>
      </c>
      <c r="C68" s="10" t="s">
        <v>0</v>
      </c>
      <c r="D68" s="12">
        <f>SUM(D70:D73)</f>
        <v>0</v>
      </c>
      <c r="E68" s="12">
        <f>SUM(E70:E73)</f>
        <v>29609.57</v>
      </c>
      <c r="F68" s="12">
        <f>SUM(F70:F73)</f>
        <v>0</v>
      </c>
      <c r="G68" s="12">
        <f>SUM(G70:G73)</f>
        <v>0</v>
      </c>
      <c r="H68" s="12">
        <f>SUM(H70:H73)</f>
        <v>0</v>
      </c>
      <c r="I68" s="12">
        <f t="shared" si="1"/>
        <v>29609.57</v>
      </c>
      <c r="J68" s="12">
        <f t="shared" si="2"/>
        <v>-29609.57</v>
      </c>
      <c r="K68" s="12">
        <f aca="true" t="shared" si="19" ref="K68:AL68">SUM(K70:K73)</f>
        <v>0</v>
      </c>
      <c r="L68" s="12">
        <f t="shared" si="19"/>
        <v>478649.68</v>
      </c>
      <c r="M68" s="12">
        <f t="shared" si="19"/>
        <v>0</v>
      </c>
      <c r="N68" s="12">
        <f t="shared" si="19"/>
        <v>0</v>
      </c>
      <c r="O68" s="12">
        <f t="shared" si="19"/>
        <v>0</v>
      </c>
      <c r="P68" s="12">
        <f t="shared" si="19"/>
        <v>478649.68</v>
      </c>
      <c r="Q68" s="12">
        <f t="shared" si="19"/>
        <v>-478649.68</v>
      </c>
      <c r="R68" s="12">
        <f t="shared" si="19"/>
        <v>0</v>
      </c>
      <c r="S68" s="12">
        <f t="shared" si="19"/>
        <v>34958</v>
      </c>
      <c r="T68" s="12">
        <f t="shared" si="19"/>
        <v>0</v>
      </c>
      <c r="U68" s="12">
        <f t="shared" si="19"/>
        <v>0</v>
      </c>
      <c r="V68" s="12">
        <f t="shared" si="19"/>
        <v>0</v>
      </c>
      <c r="W68" s="12">
        <f t="shared" si="19"/>
        <v>34958</v>
      </c>
      <c r="X68" s="12">
        <f t="shared" si="19"/>
        <v>-34958</v>
      </c>
      <c r="Y68" s="12">
        <f t="shared" si="19"/>
        <v>0</v>
      </c>
      <c r="Z68" s="12">
        <f t="shared" si="19"/>
        <v>0</v>
      </c>
      <c r="AA68" s="12">
        <f t="shared" si="19"/>
        <v>0</v>
      </c>
      <c r="AB68" s="12">
        <f t="shared" si="19"/>
        <v>0</v>
      </c>
      <c r="AC68" s="12">
        <f t="shared" si="19"/>
        <v>0</v>
      </c>
      <c r="AD68" s="12">
        <f t="shared" si="19"/>
        <v>0</v>
      </c>
      <c r="AE68" s="12">
        <f t="shared" si="19"/>
        <v>0</v>
      </c>
      <c r="AF68" s="12">
        <f t="shared" si="19"/>
        <v>0</v>
      </c>
      <c r="AG68" s="12">
        <f t="shared" si="19"/>
        <v>0</v>
      </c>
      <c r="AH68" s="12">
        <f t="shared" si="19"/>
        <v>0</v>
      </c>
      <c r="AI68" s="12">
        <f t="shared" si="19"/>
        <v>0</v>
      </c>
      <c r="AJ68" s="12">
        <f t="shared" si="19"/>
        <v>0</v>
      </c>
      <c r="AK68" s="12">
        <f t="shared" si="19"/>
        <v>0</v>
      </c>
      <c r="AL68" s="12">
        <f t="shared" si="19"/>
        <v>0</v>
      </c>
    </row>
    <row r="69" spans="1:38" ht="12.75">
      <c r="A69" s="2" t="s">
        <v>82</v>
      </c>
      <c r="B69" s="3" t="s">
        <v>0</v>
      </c>
      <c r="C69" s="4" t="s">
        <v>0</v>
      </c>
      <c r="D69" s="5"/>
      <c r="E69" s="5"/>
      <c r="F69" s="5"/>
      <c r="G69" s="5"/>
      <c r="H69" s="5"/>
      <c r="I69" s="5">
        <f t="shared" si="1"/>
        <v>0</v>
      </c>
      <c r="J69" s="5">
        <f t="shared" si="2"/>
        <v>0</v>
      </c>
      <c r="K69" s="5"/>
      <c r="L69" s="5"/>
      <c r="M69" s="5"/>
      <c r="N69" s="5"/>
      <c r="O69" s="5"/>
      <c r="P69" s="5">
        <f t="shared" si="3"/>
        <v>0</v>
      </c>
      <c r="Q69" s="5">
        <f t="shared" si="4"/>
        <v>0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2.75">
      <c r="A70" s="2" t="s">
        <v>138</v>
      </c>
      <c r="B70" s="3" t="s">
        <v>139</v>
      </c>
      <c r="C70" s="4" t="s">
        <v>140</v>
      </c>
      <c r="D70" s="5"/>
      <c r="E70" s="5"/>
      <c r="F70" s="5"/>
      <c r="G70" s="5"/>
      <c r="H70" s="5"/>
      <c r="I70" s="5">
        <f t="shared" si="1"/>
        <v>0</v>
      </c>
      <c r="J70" s="5">
        <f t="shared" si="2"/>
        <v>0</v>
      </c>
      <c r="K70" s="5"/>
      <c r="L70" s="5">
        <v>78576</v>
      </c>
      <c r="M70" s="5"/>
      <c r="N70" s="5"/>
      <c r="O70" s="5"/>
      <c r="P70" s="5">
        <f t="shared" si="3"/>
        <v>78576</v>
      </c>
      <c r="Q70" s="5">
        <f t="shared" si="4"/>
        <v>-78576</v>
      </c>
      <c r="R70" s="5"/>
      <c r="S70" s="5"/>
      <c r="T70" s="5"/>
      <c r="U70" s="5"/>
      <c r="V70" s="5"/>
      <c r="W70" s="11">
        <f>SUM(S70:V70)</f>
        <v>0</v>
      </c>
      <c r="X70" s="11">
        <f>SUM(R70-W70)</f>
        <v>0</v>
      </c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2.75">
      <c r="A71" s="2" t="s">
        <v>141</v>
      </c>
      <c r="B71" s="3" t="s">
        <v>142</v>
      </c>
      <c r="C71" s="4" t="s">
        <v>143</v>
      </c>
      <c r="D71" s="5"/>
      <c r="E71" s="5"/>
      <c r="F71" s="5"/>
      <c r="G71" s="5"/>
      <c r="H71" s="5"/>
      <c r="I71" s="5">
        <f t="shared" si="1"/>
        <v>0</v>
      </c>
      <c r="J71" s="5">
        <f t="shared" si="2"/>
        <v>0</v>
      </c>
      <c r="K71" s="5"/>
      <c r="L71" s="5"/>
      <c r="M71" s="5"/>
      <c r="N71" s="5"/>
      <c r="O71" s="5"/>
      <c r="P71" s="5">
        <f t="shared" si="3"/>
        <v>0</v>
      </c>
      <c r="Q71" s="5">
        <f t="shared" si="4"/>
        <v>0</v>
      </c>
      <c r="R71" s="5"/>
      <c r="S71" s="5"/>
      <c r="T71" s="5"/>
      <c r="U71" s="5"/>
      <c r="V71" s="5"/>
      <c r="W71" s="11">
        <f>SUM(S71:V71)</f>
        <v>0</v>
      </c>
      <c r="X71" s="11">
        <f>SUM(R71-W71)</f>
        <v>0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2.75">
      <c r="A72" s="2" t="s">
        <v>144</v>
      </c>
      <c r="B72" s="3" t="s">
        <v>145</v>
      </c>
      <c r="C72" s="4" t="s">
        <v>146</v>
      </c>
      <c r="D72" s="5"/>
      <c r="E72" s="5"/>
      <c r="F72" s="5"/>
      <c r="G72" s="5"/>
      <c r="H72" s="5"/>
      <c r="I72" s="5">
        <f t="shared" si="1"/>
        <v>0</v>
      </c>
      <c r="J72" s="5">
        <f t="shared" si="2"/>
        <v>0</v>
      </c>
      <c r="K72" s="5"/>
      <c r="L72" s="5"/>
      <c r="M72" s="5"/>
      <c r="N72" s="5"/>
      <c r="O72" s="5"/>
      <c r="P72" s="5">
        <f t="shared" si="3"/>
        <v>0</v>
      </c>
      <c r="Q72" s="5">
        <f t="shared" si="4"/>
        <v>0</v>
      </c>
      <c r="R72" s="5"/>
      <c r="S72" s="5"/>
      <c r="T72" s="5"/>
      <c r="U72" s="5"/>
      <c r="V72" s="5"/>
      <c r="W72" s="11">
        <f>SUM(S72:V72)</f>
        <v>0</v>
      </c>
      <c r="X72" s="11">
        <f>SUM(R72-W72)</f>
        <v>0</v>
      </c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2.75">
      <c r="A73" s="2" t="s">
        <v>147</v>
      </c>
      <c r="B73" s="3" t="s">
        <v>148</v>
      </c>
      <c r="C73" s="4" t="s">
        <v>149</v>
      </c>
      <c r="D73" s="5"/>
      <c r="E73" s="5">
        <v>29609.57</v>
      </c>
      <c r="F73" s="5"/>
      <c r="G73" s="5"/>
      <c r="H73" s="5"/>
      <c r="I73" s="5">
        <f t="shared" si="1"/>
        <v>29609.57</v>
      </c>
      <c r="J73" s="5">
        <f t="shared" si="2"/>
        <v>-29609.57</v>
      </c>
      <c r="K73" s="5"/>
      <c r="L73" s="5">
        <f>362573.68+16000+12350+9150</f>
        <v>400073.68</v>
      </c>
      <c r="M73" s="5"/>
      <c r="N73" s="5"/>
      <c r="O73" s="5"/>
      <c r="P73" s="5">
        <f t="shared" si="3"/>
        <v>400073.68</v>
      </c>
      <c r="Q73" s="5">
        <f t="shared" si="4"/>
        <v>-400073.68</v>
      </c>
      <c r="R73" s="5"/>
      <c r="S73" s="5">
        <v>34958</v>
      </c>
      <c r="T73" s="5"/>
      <c r="U73" s="5"/>
      <c r="V73" s="5"/>
      <c r="W73" s="11">
        <f>SUM(S73:V73)</f>
        <v>34958</v>
      </c>
      <c r="X73" s="11">
        <f>SUM(R73-W73)</f>
        <v>-34958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s="13" customFormat="1" ht="12.75">
      <c r="A74" s="8" t="s">
        <v>150</v>
      </c>
      <c r="B74" s="9" t="s">
        <v>151</v>
      </c>
      <c r="C74" s="10" t="s">
        <v>0</v>
      </c>
      <c r="D74" s="12">
        <f>SUM(D75:D77)</f>
        <v>0</v>
      </c>
      <c r="E74" s="12">
        <f>SUM(E75:E77)</f>
        <v>0</v>
      </c>
      <c r="F74" s="12">
        <f>SUM(F75:F77)</f>
        <v>0</v>
      </c>
      <c r="G74" s="12">
        <f>SUM(G75:G77)</f>
        <v>0</v>
      </c>
      <c r="H74" s="12">
        <f>SUM(H75:H77)</f>
        <v>0</v>
      </c>
      <c r="I74" s="12">
        <f t="shared" si="1"/>
        <v>0</v>
      </c>
      <c r="J74" s="12">
        <f t="shared" si="2"/>
        <v>0</v>
      </c>
      <c r="K74" s="12">
        <f aca="true" t="shared" si="20" ref="K74:AL74">SUM(K75:K77)</f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  <c r="O74" s="12">
        <f t="shared" si="20"/>
        <v>0</v>
      </c>
      <c r="P74" s="12">
        <f t="shared" si="20"/>
        <v>0</v>
      </c>
      <c r="Q74" s="12">
        <f t="shared" si="20"/>
        <v>0</v>
      </c>
      <c r="R74" s="12">
        <f t="shared" si="20"/>
        <v>0</v>
      </c>
      <c r="S74" s="12">
        <f t="shared" si="20"/>
        <v>0</v>
      </c>
      <c r="T74" s="12">
        <f t="shared" si="20"/>
        <v>0</v>
      </c>
      <c r="U74" s="12">
        <f t="shared" si="20"/>
        <v>0</v>
      </c>
      <c r="V74" s="12">
        <f t="shared" si="20"/>
        <v>0</v>
      </c>
      <c r="W74" s="12">
        <f t="shared" si="20"/>
        <v>0</v>
      </c>
      <c r="X74" s="12">
        <f t="shared" si="20"/>
        <v>0</v>
      </c>
      <c r="Y74" s="12">
        <f t="shared" si="20"/>
        <v>0</v>
      </c>
      <c r="Z74" s="12">
        <f t="shared" si="20"/>
        <v>0</v>
      </c>
      <c r="AA74" s="12">
        <f t="shared" si="20"/>
        <v>0</v>
      </c>
      <c r="AB74" s="12">
        <f t="shared" si="20"/>
        <v>0</v>
      </c>
      <c r="AC74" s="12">
        <f t="shared" si="20"/>
        <v>0</v>
      </c>
      <c r="AD74" s="12">
        <f t="shared" si="20"/>
        <v>0</v>
      </c>
      <c r="AE74" s="12">
        <f t="shared" si="20"/>
        <v>0</v>
      </c>
      <c r="AF74" s="12">
        <f t="shared" si="20"/>
        <v>0</v>
      </c>
      <c r="AG74" s="12">
        <f t="shared" si="20"/>
        <v>0</v>
      </c>
      <c r="AH74" s="12">
        <f t="shared" si="20"/>
        <v>0</v>
      </c>
      <c r="AI74" s="12">
        <f t="shared" si="20"/>
        <v>0</v>
      </c>
      <c r="AJ74" s="12">
        <f t="shared" si="20"/>
        <v>0</v>
      </c>
      <c r="AK74" s="12">
        <f t="shared" si="20"/>
        <v>0</v>
      </c>
      <c r="AL74" s="12">
        <f t="shared" si="20"/>
        <v>0</v>
      </c>
    </row>
    <row r="75" spans="1:38" ht="12.75">
      <c r="A75" s="2" t="s">
        <v>152</v>
      </c>
      <c r="B75" s="3" t="s">
        <v>153</v>
      </c>
      <c r="C75" s="4" t="s">
        <v>154</v>
      </c>
      <c r="D75" s="5"/>
      <c r="E75" s="5"/>
      <c r="F75" s="5"/>
      <c r="G75" s="5"/>
      <c r="H75" s="5"/>
      <c r="I75" s="5">
        <f t="shared" si="1"/>
        <v>0</v>
      </c>
      <c r="J75" s="5">
        <f t="shared" si="2"/>
        <v>0</v>
      </c>
      <c r="K75" s="5"/>
      <c r="L75" s="5"/>
      <c r="M75" s="5"/>
      <c r="N75" s="5"/>
      <c r="O75" s="5"/>
      <c r="P75" s="5">
        <f aca="true" t="shared" si="21" ref="P75:P112">SUM(L75:O75)</f>
        <v>0</v>
      </c>
      <c r="Q75" s="5">
        <f aca="true" t="shared" si="22" ref="Q75:Q112">SUM(K75-P75)</f>
        <v>0</v>
      </c>
      <c r="R75" s="5"/>
      <c r="S75" s="5"/>
      <c r="T75" s="5"/>
      <c r="U75" s="5"/>
      <c r="V75" s="5"/>
      <c r="W75" s="5">
        <f aca="true" t="shared" si="23" ref="W75:W112">SUM(S75:V75)</f>
        <v>0</v>
      </c>
      <c r="X75" s="5">
        <f aca="true" t="shared" si="24" ref="X75:X112">SUM(R75-W75)</f>
        <v>0</v>
      </c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2.75">
      <c r="A76" s="2" t="s">
        <v>155</v>
      </c>
      <c r="B76" s="3" t="s">
        <v>156</v>
      </c>
      <c r="C76" s="4" t="s">
        <v>157</v>
      </c>
      <c r="D76" s="5"/>
      <c r="E76" s="5"/>
      <c r="F76" s="5"/>
      <c r="G76" s="5"/>
      <c r="H76" s="5"/>
      <c r="I76" s="5">
        <f t="shared" si="1"/>
        <v>0</v>
      </c>
      <c r="J76" s="5">
        <f t="shared" si="2"/>
        <v>0</v>
      </c>
      <c r="K76" s="5"/>
      <c r="L76" s="5"/>
      <c r="M76" s="5"/>
      <c r="N76" s="5"/>
      <c r="O76" s="5"/>
      <c r="P76" s="5">
        <f t="shared" si="21"/>
        <v>0</v>
      </c>
      <c r="Q76" s="5">
        <f t="shared" si="22"/>
        <v>0</v>
      </c>
      <c r="R76" s="5"/>
      <c r="S76" s="5"/>
      <c r="T76" s="5"/>
      <c r="U76" s="5"/>
      <c r="V76" s="5"/>
      <c r="W76" s="5">
        <f t="shared" si="23"/>
        <v>0</v>
      </c>
      <c r="X76" s="5">
        <f t="shared" si="24"/>
        <v>0</v>
      </c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2.75">
      <c r="A77" s="2" t="s">
        <v>158</v>
      </c>
      <c r="B77" s="3" t="s">
        <v>159</v>
      </c>
      <c r="C77" s="4" t="s">
        <v>160</v>
      </c>
      <c r="D77" s="5"/>
      <c r="E77" s="5"/>
      <c r="F77" s="5"/>
      <c r="G77" s="5"/>
      <c r="H77" s="5"/>
      <c r="I77" s="5">
        <f t="shared" si="1"/>
        <v>0</v>
      </c>
      <c r="J77" s="5">
        <f t="shared" si="2"/>
        <v>0</v>
      </c>
      <c r="K77" s="5"/>
      <c r="L77" s="5"/>
      <c r="M77" s="5"/>
      <c r="N77" s="5"/>
      <c r="O77" s="5"/>
      <c r="P77" s="5">
        <f t="shared" si="21"/>
        <v>0</v>
      </c>
      <c r="Q77" s="5">
        <f t="shared" si="22"/>
        <v>0</v>
      </c>
      <c r="R77" s="5"/>
      <c r="S77" s="5"/>
      <c r="T77" s="5"/>
      <c r="U77" s="5"/>
      <c r="V77" s="5"/>
      <c r="W77" s="5">
        <f t="shared" si="23"/>
        <v>0</v>
      </c>
      <c r="X77" s="5">
        <f t="shared" si="24"/>
        <v>0</v>
      </c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s="18" customFormat="1" ht="12.75">
      <c r="A78" s="15" t="s">
        <v>161</v>
      </c>
      <c r="B78" s="16" t="s">
        <v>162</v>
      </c>
      <c r="C78" s="17" t="s">
        <v>0</v>
      </c>
      <c r="D78" s="14"/>
      <c r="E78" s="14">
        <f>SUM(E12-E37)</f>
        <v>86210.54000000001</v>
      </c>
      <c r="F78" s="14"/>
      <c r="G78" s="14"/>
      <c r="H78" s="14"/>
      <c r="I78" s="14">
        <f aca="true" t="shared" si="25" ref="I78:I112">SUM(E78:H78)</f>
        <v>86210.54000000001</v>
      </c>
      <c r="J78" s="14">
        <f aca="true" t="shared" si="26" ref="J78:J112">SUM(D78-I78)</f>
        <v>-86210.54000000001</v>
      </c>
      <c r="K78" s="14"/>
      <c r="L78" s="14">
        <f>SUM(L12-L37)</f>
        <v>0</v>
      </c>
      <c r="M78" s="14"/>
      <c r="N78" s="14"/>
      <c r="O78" s="14"/>
      <c r="P78" s="14">
        <f t="shared" si="21"/>
        <v>0</v>
      </c>
      <c r="Q78" s="14">
        <f t="shared" si="22"/>
        <v>0</v>
      </c>
      <c r="R78" s="14"/>
      <c r="S78" s="14">
        <f>SUM(S12-S37)</f>
        <v>5736</v>
      </c>
      <c r="T78" s="14"/>
      <c r="U78" s="14"/>
      <c r="V78" s="14"/>
      <c r="W78" s="14">
        <f t="shared" si="23"/>
        <v>5736</v>
      </c>
      <c r="X78" s="14">
        <f t="shared" si="24"/>
        <v>-5736</v>
      </c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s="18" customFormat="1" ht="12.75">
      <c r="A79" s="15" t="s">
        <v>163</v>
      </c>
      <c r="B79" s="16" t="s">
        <v>164</v>
      </c>
      <c r="C79" s="17" t="s">
        <v>0</v>
      </c>
      <c r="D79" s="14"/>
      <c r="E79" s="14">
        <f>SUM(E37-E12)</f>
        <v>-86210.54000000001</v>
      </c>
      <c r="F79" s="14"/>
      <c r="G79" s="14"/>
      <c r="H79" s="14"/>
      <c r="I79" s="14">
        <f t="shared" si="25"/>
        <v>-86210.54000000001</v>
      </c>
      <c r="J79" s="14">
        <f t="shared" si="26"/>
        <v>86210.54000000001</v>
      </c>
      <c r="K79" s="14"/>
      <c r="L79" s="14">
        <f>SUM(L37-L12)</f>
        <v>0</v>
      </c>
      <c r="M79" s="14"/>
      <c r="N79" s="14"/>
      <c r="O79" s="14"/>
      <c r="P79" s="14">
        <f t="shared" si="21"/>
        <v>0</v>
      </c>
      <c r="Q79" s="14">
        <f t="shared" si="22"/>
        <v>0</v>
      </c>
      <c r="R79" s="14"/>
      <c r="S79" s="14">
        <f>SUM(S37-S12)</f>
        <v>-5736</v>
      </c>
      <c r="T79" s="14"/>
      <c r="U79" s="14"/>
      <c r="V79" s="14"/>
      <c r="W79" s="14">
        <f t="shared" si="23"/>
        <v>-5736</v>
      </c>
      <c r="X79" s="14">
        <f t="shared" si="24"/>
        <v>5736</v>
      </c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ht="12.75">
      <c r="A80" s="2" t="s">
        <v>82</v>
      </c>
      <c r="B80" s="3" t="s">
        <v>0</v>
      </c>
      <c r="C80" s="4" t="s">
        <v>0</v>
      </c>
      <c r="D80" s="5"/>
      <c r="E80" s="5"/>
      <c r="F80" s="5"/>
      <c r="G80" s="5"/>
      <c r="H80" s="5"/>
      <c r="I80" s="5">
        <f t="shared" si="25"/>
        <v>0</v>
      </c>
      <c r="J80" s="5">
        <f t="shared" si="26"/>
        <v>0</v>
      </c>
      <c r="K80" s="5"/>
      <c r="L80" s="5"/>
      <c r="M80" s="5"/>
      <c r="N80" s="5"/>
      <c r="O80" s="5"/>
      <c r="P80" s="5">
        <f t="shared" si="21"/>
        <v>0</v>
      </c>
      <c r="Q80" s="5">
        <f t="shared" si="22"/>
        <v>0</v>
      </c>
      <c r="R80" s="5"/>
      <c r="S80" s="5"/>
      <c r="T80" s="5"/>
      <c r="U80" s="5"/>
      <c r="V80" s="5"/>
      <c r="W80" s="5">
        <f t="shared" si="23"/>
        <v>0</v>
      </c>
      <c r="X80" s="5">
        <f t="shared" si="24"/>
        <v>0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2.75">
      <c r="A81" s="2" t="s">
        <v>165</v>
      </c>
      <c r="B81" s="3" t="s">
        <v>166</v>
      </c>
      <c r="C81" s="4" t="s">
        <v>0</v>
      </c>
      <c r="D81" s="5"/>
      <c r="E81" s="5"/>
      <c r="F81" s="5"/>
      <c r="G81" s="5"/>
      <c r="H81" s="5"/>
      <c r="I81" s="5">
        <f t="shared" si="25"/>
        <v>0</v>
      </c>
      <c r="J81" s="5">
        <f t="shared" si="26"/>
        <v>0</v>
      </c>
      <c r="K81" s="5"/>
      <c r="L81" s="5"/>
      <c r="M81" s="5"/>
      <c r="N81" s="5"/>
      <c r="O81" s="5"/>
      <c r="P81" s="5">
        <f t="shared" si="21"/>
        <v>0</v>
      </c>
      <c r="Q81" s="5">
        <f t="shared" si="22"/>
        <v>0</v>
      </c>
      <c r="R81" s="5"/>
      <c r="S81" s="5"/>
      <c r="T81" s="5"/>
      <c r="U81" s="5"/>
      <c r="V81" s="5"/>
      <c r="W81" s="5">
        <f t="shared" si="23"/>
        <v>0</v>
      </c>
      <c r="X81" s="5">
        <f t="shared" si="24"/>
        <v>0</v>
      </c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2.75">
      <c r="A82" s="2" t="s">
        <v>10</v>
      </c>
      <c r="B82" s="3" t="s">
        <v>0</v>
      </c>
      <c r="C82" s="4" t="s">
        <v>0</v>
      </c>
      <c r="D82" s="5"/>
      <c r="E82" s="5"/>
      <c r="F82" s="5"/>
      <c r="G82" s="5"/>
      <c r="H82" s="5"/>
      <c r="I82" s="5">
        <f t="shared" si="25"/>
        <v>0</v>
      </c>
      <c r="J82" s="5">
        <f t="shared" si="26"/>
        <v>0</v>
      </c>
      <c r="K82" s="5"/>
      <c r="L82" s="5"/>
      <c r="M82" s="5"/>
      <c r="N82" s="5"/>
      <c r="O82" s="5"/>
      <c r="P82" s="5">
        <f t="shared" si="21"/>
        <v>0</v>
      </c>
      <c r="Q82" s="5">
        <f t="shared" si="22"/>
        <v>0</v>
      </c>
      <c r="R82" s="5"/>
      <c r="S82" s="5"/>
      <c r="T82" s="5"/>
      <c r="U82" s="5"/>
      <c r="V82" s="5"/>
      <c r="W82" s="5">
        <f t="shared" si="23"/>
        <v>0</v>
      </c>
      <c r="X82" s="5">
        <f t="shared" si="24"/>
        <v>0</v>
      </c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2.75">
      <c r="A83" s="2" t="s">
        <v>167</v>
      </c>
      <c r="B83" s="3" t="s">
        <v>168</v>
      </c>
      <c r="C83" s="4" t="s">
        <v>169</v>
      </c>
      <c r="D83" s="5"/>
      <c r="E83" s="5"/>
      <c r="F83" s="5"/>
      <c r="G83" s="5"/>
      <c r="H83" s="5"/>
      <c r="I83" s="5">
        <f t="shared" si="25"/>
        <v>0</v>
      </c>
      <c r="J83" s="5">
        <f t="shared" si="26"/>
        <v>0</v>
      </c>
      <c r="K83" s="5"/>
      <c r="L83" s="5"/>
      <c r="M83" s="5"/>
      <c r="N83" s="5"/>
      <c r="O83" s="5"/>
      <c r="P83" s="5">
        <f t="shared" si="21"/>
        <v>0</v>
      </c>
      <c r="Q83" s="5">
        <f t="shared" si="22"/>
        <v>0</v>
      </c>
      <c r="R83" s="5"/>
      <c r="S83" s="5"/>
      <c r="T83" s="5"/>
      <c r="U83" s="5"/>
      <c r="V83" s="5"/>
      <c r="W83" s="5">
        <f t="shared" si="23"/>
        <v>0</v>
      </c>
      <c r="X83" s="5">
        <f t="shared" si="24"/>
        <v>0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2.75">
      <c r="A84" s="2" t="s">
        <v>170</v>
      </c>
      <c r="B84" s="3" t="s">
        <v>171</v>
      </c>
      <c r="C84" s="4" t="s">
        <v>172</v>
      </c>
      <c r="D84" s="5"/>
      <c r="E84" s="5"/>
      <c r="F84" s="5"/>
      <c r="G84" s="5"/>
      <c r="H84" s="5"/>
      <c r="I84" s="5">
        <f t="shared" si="25"/>
        <v>0</v>
      </c>
      <c r="J84" s="5">
        <f t="shared" si="26"/>
        <v>0</v>
      </c>
      <c r="K84" s="5"/>
      <c r="L84" s="5"/>
      <c r="M84" s="5"/>
      <c r="N84" s="5"/>
      <c r="O84" s="5"/>
      <c r="P84" s="5">
        <f t="shared" si="21"/>
        <v>0</v>
      </c>
      <c r="Q84" s="5">
        <f t="shared" si="22"/>
        <v>0</v>
      </c>
      <c r="R84" s="5"/>
      <c r="S84" s="5"/>
      <c r="T84" s="5"/>
      <c r="U84" s="5"/>
      <c r="V84" s="5"/>
      <c r="W84" s="5">
        <f t="shared" si="23"/>
        <v>0</v>
      </c>
      <c r="X84" s="5">
        <f t="shared" si="24"/>
        <v>0</v>
      </c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2.75">
      <c r="A85" s="2" t="s">
        <v>173</v>
      </c>
      <c r="B85" s="3" t="s">
        <v>174</v>
      </c>
      <c r="C85" s="4" t="s">
        <v>175</v>
      </c>
      <c r="D85" s="5"/>
      <c r="E85" s="5"/>
      <c r="F85" s="5"/>
      <c r="G85" s="5"/>
      <c r="H85" s="5"/>
      <c r="I85" s="5">
        <f t="shared" si="25"/>
        <v>0</v>
      </c>
      <c r="J85" s="5">
        <f t="shared" si="26"/>
        <v>0</v>
      </c>
      <c r="K85" s="5"/>
      <c r="L85" s="5"/>
      <c r="M85" s="5"/>
      <c r="N85" s="5"/>
      <c r="O85" s="5"/>
      <c r="P85" s="5">
        <f t="shared" si="21"/>
        <v>0</v>
      </c>
      <c r="Q85" s="5">
        <f t="shared" si="22"/>
        <v>0</v>
      </c>
      <c r="R85" s="5"/>
      <c r="S85" s="5"/>
      <c r="T85" s="5"/>
      <c r="U85" s="5"/>
      <c r="V85" s="5"/>
      <c r="W85" s="5">
        <f t="shared" si="23"/>
        <v>0</v>
      </c>
      <c r="X85" s="5">
        <f t="shared" si="24"/>
        <v>0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2.75">
      <c r="A86" s="2" t="s">
        <v>176</v>
      </c>
      <c r="B86" s="3" t="s">
        <v>177</v>
      </c>
      <c r="C86" s="4" t="s">
        <v>178</v>
      </c>
      <c r="D86" s="5"/>
      <c r="E86" s="5"/>
      <c r="F86" s="5"/>
      <c r="G86" s="5"/>
      <c r="H86" s="5"/>
      <c r="I86" s="5">
        <f t="shared" si="25"/>
        <v>0</v>
      </c>
      <c r="J86" s="5">
        <f t="shared" si="26"/>
        <v>0</v>
      </c>
      <c r="K86" s="5"/>
      <c r="L86" s="5"/>
      <c r="M86" s="5"/>
      <c r="N86" s="5"/>
      <c r="O86" s="5"/>
      <c r="P86" s="5">
        <f t="shared" si="21"/>
        <v>0</v>
      </c>
      <c r="Q86" s="5">
        <f t="shared" si="22"/>
        <v>0</v>
      </c>
      <c r="R86" s="5"/>
      <c r="S86" s="5"/>
      <c r="T86" s="5"/>
      <c r="U86" s="5"/>
      <c r="V86" s="5"/>
      <c r="W86" s="5">
        <f t="shared" si="23"/>
        <v>0</v>
      </c>
      <c r="X86" s="5">
        <f t="shared" si="24"/>
        <v>0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2.75">
      <c r="A87" s="2" t="s">
        <v>179</v>
      </c>
      <c r="B87" s="3" t="s">
        <v>180</v>
      </c>
      <c r="C87" s="4" t="s">
        <v>181</v>
      </c>
      <c r="D87" s="5"/>
      <c r="E87" s="5"/>
      <c r="F87" s="5"/>
      <c r="G87" s="5"/>
      <c r="H87" s="5"/>
      <c r="I87" s="5">
        <f t="shared" si="25"/>
        <v>0</v>
      </c>
      <c r="J87" s="5">
        <f t="shared" si="26"/>
        <v>0</v>
      </c>
      <c r="K87" s="5"/>
      <c r="L87" s="5"/>
      <c r="M87" s="5"/>
      <c r="N87" s="5"/>
      <c r="O87" s="5"/>
      <c r="P87" s="5">
        <f t="shared" si="21"/>
        <v>0</v>
      </c>
      <c r="Q87" s="5">
        <f t="shared" si="22"/>
        <v>0</v>
      </c>
      <c r="R87" s="5"/>
      <c r="S87" s="5"/>
      <c r="T87" s="5"/>
      <c r="U87" s="5"/>
      <c r="V87" s="5"/>
      <c r="W87" s="5">
        <f t="shared" si="23"/>
        <v>0</v>
      </c>
      <c r="X87" s="5">
        <f t="shared" si="24"/>
        <v>0</v>
      </c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2.75">
      <c r="A88" s="2" t="s">
        <v>182</v>
      </c>
      <c r="B88" s="3" t="s">
        <v>183</v>
      </c>
      <c r="C88" s="4" t="s">
        <v>184</v>
      </c>
      <c r="D88" s="5"/>
      <c r="E88" s="5"/>
      <c r="F88" s="5"/>
      <c r="G88" s="5"/>
      <c r="H88" s="5"/>
      <c r="I88" s="5">
        <f t="shared" si="25"/>
        <v>0</v>
      </c>
      <c r="J88" s="5">
        <f t="shared" si="26"/>
        <v>0</v>
      </c>
      <c r="K88" s="5"/>
      <c r="L88" s="5"/>
      <c r="M88" s="5"/>
      <c r="N88" s="5"/>
      <c r="O88" s="5"/>
      <c r="P88" s="5">
        <f t="shared" si="21"/>
        <v>0</v>
      </c>
      <c r="Q88" s="5">
        <f t="shared" si="22"/>
        <v>0</v>
      </c>
      <c r="R88" s="5"/>
      <c r="S88" s="5"/>
      <c r="T88" s="5"/>
      <c r="U88" s="5"/>
      <c r="V88" s="5"/>
      <c r="W88" s="5">
        <f t="shared" si="23"/>
        <v>0</v>
      </c>
      <c r="X88" s="5">
        <f t="shared" si="24"/>
        <v>0</v>
      </c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2.75">
      <c r="A89" s="2" t="s">
        <v>185</v>
      </c>
      <c r="B89" s="3" t="s">
        <v>186</v>
      </c>
      <c r="C89" s="4" t="s">
        <v>187</v>
      </c>
      <c r="D89" s="5"/>
      <c r="E89" s="5"/>
      <c r="F89" s="5"/>
      <c r="G89" s="5"/>
      <c r="H89" s="5"/>
      <c r="I89" s="5">
        <f t="shared" si="25"/>
        <v>0</v>
      </c>
      <c r="J89" s="5">
        <f t="shared" si="26"/>
        <v>0</v>
      </c>
      <c r="K89" s="5"/>
      <c r="L89" s="5"/>
      <c r="M89" s="5"/>
      <c r="N89" s="5"/>
      <c r="O89" s="5"/>
      <c r="P89" s="5">
        <f t="shared" si="21"/>
        <v>0</v>
      </c>
      <c r="Q89" s="5">
        <f t="shared" si="22"/>
        <v>0</v>
      </c>
      <c r="R89" s="5"/>
      <c r="S89" s="5"/>
      <c r="T89" s="5"/>
      <c r="U89" s="5"/>
      <c r="V89" s="5"/>
      <c r="W89" s="5">
        <f t="shared" si="23"/>
        <v>0</v>
      </c>
      <c r="X89" s="5">
        <f t="shared" si="24"/>
        <v>0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2.75">
      <c r="A90" s="2" t="s">
        <v>188</v>
      </c>
      <c r="B90" s="3" t="s">
        <v>189</v>
      </c>
      <c r="C90" s="4" t="s">
        <v>190</v>
      </c>
      <c r="D90" s="5"/>
      <c r="E90" s="5"/>
      <c r="F90" s="5"/>
      <c r="G90" s="5"/>
      <c r="H90" s="5"/>
      <c r="I90" s="5">
        <f t="shared" si="25"/>
        <v>0</v>
      </c>
      <c r="J90" s="5">
        <f t="shared" si="26"/>
        <v>0</v>
      </c>
      <c r="K90" s="5"/>
      <c r="L90" s="5"/>
      <c r="M90" s="5"/>
      <c r="N90" s="5"/>
      <c r="O90" s="5"/>
      <c r="P90" s="5">
        <f t="shared" si="21"/>
        <v>0</v>
      </c>
      <c r="Q90" s="5">
        <f t="shared" si="22"/>
        <v>0</v>
      </c>
      <c r="R90" s="5"/>
      <c r="S90" s="5"/>
      <c r="T90" s="5"/>
      <c r="U90" s="5"/>
      <c r="V90" s="5"/>
      <c r="W90" s="5">
        <f t="shared" si="23"/>
        <v>0</v>
      </c>
      <c r="X90" s="5">
        <f t="shared" si="24"/>
        <v>0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2.75">
      <c r="A91" s="2" t="s">
        <v>191</v>
      </c>
      <c r="B91" s="3" t="s">
        <v>192</v>
      </c>
      <c r="C91" s="4" t="s">
        <v>0</v>
      </c>
      <c r="D91" s="5"/>
      <c r="E91" s="5"/>
      <c r="F91" s="5"/>
      <c r="G91" s="5"/>
      <c r="H91" s="5"/>
      <c r="I91" s="5">
        <f t="shared" si="25"/>
        <v>0</v>
      </c>
      <c r="J91" s="5">
        <f t="shared" si="26"/>
        <v>0</v>
      </c>
      <c r="K91" s="5"/>
      <c r="L91" s="5"/>
      <c r="M91" s="5"/>
      <c r="N91" s="5"/>
      <c r="O91" s="5"/>
      <c r="P91" s="5">
        <f t="shared" si="21"/>
        <v>0</v>
      </c>
      <c r="Q91" s="5">
        <f t="shared" si="22"/>
        <v>0</v>
      </c>
      <c r="R91" s="5"/>
      <c r="S91" s="5"/>
      <c r="T91" s="5"/>
      <c r="U91" s="5"/>
      <c r="V91" s="5"/>
      <c r="W91" s="5">
        <f t="shared" si="23"/>
        <v>0</v>
      </c>
      <c r="X91" s="5">
        <f t="shared" si="24"/>
        <v>0</v>
      </c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2.75">
      <c r="A92" s="2" t="s">
        <v>10</v>
      </c>
      <c r="B92" s="3" t="s">
        <v>0</v>
      </c>
      <c r="C92" s="4" t="s">
        <v>0</v>
      </c>
      <c r="D92" s="5"/>
      <c r="E92" s="5"/>
      <c r="F92" s="5"/>
      <c r="G92" s="5"/>
      <c r="H92" s="5"/>
      <c r="I92" s="5">
        <f t="shared" si="25"/>
        <v>0</v>
      </c>
      <c r="J92" s="5">
        <f t="shared" si="26"/>
        <v>0</v>
      </c>
      <c r="K92" s="5"/>
      <c r="L92" s="5"/>
      <c r="M92" s="5"/>
      <c r="N92" s="5"/>
      <c r="O92" s="5"/>
      <c r="P92" s="5">
        <f t="shared" si="21"/>
        <v>0</v>
      </c>
      <c r="Q92" s="5">
        <f t="shared" si="22"/>
        <v>0</v>
      </c>
      <c r="R92" s="5"/>
      <c r="S92" s="5"/>
      <c r="T92" s="5"/>
      <c r="U92" s="5"/>
      <c r="V92" s="5"/>
      <c r="W92" s="5">
        <f t="shared" si="23"/>
        <v>0</v>
      </c>
      <c r="X92" s="5">
        <f t="shared" si="24"/>
        <v>0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2.75">
      <c r="A93" s="2" t="s">
        <v>167</v>
      </c>
      <c r="B93" s="3" t="s">
        <v>193</v>
      </c>
      <c r="C93" s="4" t="s">
        <v>194</v>
      </c>
      <c r="D93" s="5"/>
      <c r="E93" s="5"/>
      <c r="F93" s="5"/>
      <c r="G93" s="5"/>
      <c r="H93" s="5"/>
      <c r="I93" s="5">
        <f t="shared" si="25"/>
        <v>0</v>
      </c>
      <c r="J93" s="5">
        <f t="shared" si="26"/>
        <v>0</v>
      </c>
      <c r="K93" s="5"/>
      <c r="L93" s="5"/>
      <c r="M93" s="5"/>
      <c r="N93" s="5"/>
      <c r="O93" s="5"/>
      <c r="P93" s="5">
        <f t="shared" si="21"/>
        <v>0</v>
      </c>
      <c r="Q93" s="5">
        <f t="shared" si="22"/>
        <v>0</v>
      </c>
      <c r="R93" s="5"/>
      <c r="S93" s="5"/>
      <c r="T93" s="5"/>
      <c r="U93" s="5"/>
      <c r="V93" s="5"/>
      <c r="W93" s="5">
        <f t="shared" si="23"/>
        <v>0</v>
      </c>
      <c r="X93" s="5">
        <f t="shared" si="24"/>
        <v>0</v>
      </c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2.75">
      <c r="A94" s="2" t="s">
        <v>170</v>
      </c>
      <c r="B94" s="3" t="s">
        <v>195</v>
      </c>
      <c r="C94" s="4" t="s">
        <v>196</v>
      </c>
      <c r="D94" s="5"/>
      <c r="E94" s="5"/>
      <c r="F94" s="5"/>
      <c r="G94" s="5"/>
      <c r="H94" s="5"/>
      <c r="I94" s="5">
        <f t="shared" si="25"/>
        <v>0</v>
      </c>
      <c r="J94" s="5">
        <f t="shared" si="26"/>
        <v>0</v>
      </c>
      <c r="K94" s="5"/>
      <c r="L94" s="5"/>
      <c r="M94" s="5"/>
      <c r="N94" s="5"/>
      <c r="O94" s="5"/>
      <c r="P94" s="5">
        <f t="shared" si="21"/>
        <v>0</v>
      </c>
      <c r="Q94" s="5">
        <f t="shared" si="22"/>
        <v>0</v>
      </c>
      <c r="R94" s="5"/>
      <c r="S94" s="5"/>
      <c r="T94" s="5"/>
      <c r="U94" s="5"/>
      <c r="V94" s="5"/>
      <c r="W94" s="5">
        <f t="shared" si="23"/>
        <v>0</v>
      </c>
      <c r="X94" s="5">
        <f t="shared" si="24"/>
        <v>0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2.75">
      <c r="A95" s="2" t="s">
        <v>185</v>
      </c>
      <c r="B95" s="3" t="s">
        <v>197</v>
      </c>
      <c r="C95" s="4" t="s">
        <v>198</v>
      </c>
      <c r="D95" s="5"/>
      <c r="E95" s="5"/>
      <c r="F95" s="5"/>
      <c r="G95" s="5"/>
      <c r="H95" s="5"/>
      <c r="I95" s="5">
        <f t="shared" si="25"/>
        <v>0</v>
      </c>
      <c r="J95" s="5">
        <f t="shared" si="26"/>
        <v>0</v>
      </c>
      <c r="K95" s="5"/>
      <c r="L95" s="5"/>
      <c r="M95" s="5"/>
      <c r="N95" s="5"/>
      <c r="O95" s="5"/>
      <c r="P95" s="5">
        <f t="shared" si="21"/>
        <v>0</v>
      </c>
      <c r="Q95" s="5">
        <f t="shared" si="22"/>
        <v>0</v>
      </c>
      <c r="R95" s="5"/>
      <c r="S95" s="5"/>
      <c r="T95" s="5"/>
      <c r="U95" s="5"/>
      <c r="V95" s="5"/>
      <c r="W95" s="5">
        <f t="shared" si="23"/>
        <v>0</v>
      </c>
      <c r="X95" s="5">
        <f t="shared" si="24"/>
        <v>0</v>
      </c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2.75">
      <c r="A96" s="2" t="s">
        <v>188</v>
      </c>
      <c r="B96" s="3" t="s">
        <v>199</v>
      </c>
      <c r="C96" s="4" t="s">
        <v>200</v>
      </c>
      <c r="D96" s="5"/>
      <c r="E96" s="5"/>
      <c r="F96" s="5"/>
      <c r="G96" s="5"/>
      <c r="H96" s="5"/>
      <c r="I96" s="5">
        <f t="shared" si="25"/>
        <v>0</v>
      </c>
      <c r="J96" s="5">
        <f t="shared" si="26"/>
        <v>0</v>
      </c>
      <c r="K96" s="5"/>
      <c r="L96" s="5"/>
      <c r="M96" s="5"/>
      <c r="N96" s="5"/>
      <c r="O96" s="5"/>
      <c r="P96" s="5">
        <f t="shared" si="21"/>
        <v>0</v>
      </c>
      <c r="Q96" s="5">
        <f t="shared" si="22"/>
        <v>0</v>
      </c>
      <c r="R96" s="5"/>
      <c r="S96" s="5"/>
      <c r="T96" s="5"/>
      <c r="U96" s="5"/>
      <c r="V96" s="5"/>
      <c r="W96" s="5">
        <f t="shared" si="23"/>
        <v>0</v>
      </c>
      <c r="X96" s="5">
        <f t="shared" si="24"/>
        <v>0</v>
      </c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s="18" customFormat="1" ht="12.75">
      <c r="A97" s="15" t="s">
        <v>201</v>
      </c>
      <c r="B97" s="16" t="s">
        <v>202</v>
      </c>
      <c r="C97" s="17" t="s">
        <v>0</v>
      </c>
      <c r="D97" s="14"/>
      <c r="E97" s="14">
        <f>SUM(E98:E99)</f>
        <v>-86210.54000000001</v>
      </c>
      <c r="F97" s="14"/>
      <c r="G97" s="14"/>
      <c r="H97" s="14"/>
      <c r="I97" s="14">
        <f t="shared" si="25"/>
        <v>-86210.54000000001</v>
      </c>
      <c r="J97" s="14">
        <f t="shared" si="26"/>
        <v>86210.54000000001</v>
      </c>
      <c r="K97" s="14"/>
      <c r="L97" s="14">
        <f>SUM(L98:L99)</f>
        <v>0</v>
      </c>
      <c r="M97" s="14"/>
      <c r="N97" s="14"/>
      <c r="O97" s="14"/>
      <c r="P97" s="14">
        <f t="shared" si="21"/>
        <v>0</v>
      </c>
      <c r="Q97" s="14">
        <f t="shared" si="22"/>
        <v>0</v>
      </c>
      <c r="R97" s="14"/>
      <c r="S97" s="14">
        <f>SUM(S98:S99)</f>
        <v>-5736</v>
      </c>
      <c r="T97" s="14"/>
      <c r="U97" s="14"/>
      <c r="V97" s="14"/>
      <c r="W97" s="14">
        <f t="shared" si="23"/>
        <v>-5736</v>
      </c>
      <c r="X97" s="14">
        <f t="shared" si="24"/>
        <v>5736</v>
      </c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s="18" customFormat="1" ht="12.75">
      <c r="A98" s="15" t="s">
        <v>203</v>
      </c>
      <c r="B98" s="16" t="s">
        <v>204</v>
      </c>
      <c r="C98" s="17" t="s">
        <v>205</v>
      </c>
      <c r="D98" s="14"/>
      <c r="E98" s="14">
        <f>SUM(-E12)</f>
        <v>-115820.11</v>
      </c>
      <c r="F98" s="14"/>
      <c r="G98" s="14"/>
      <c r="H98" s="14"/>
      <c r="I98" s="14">
        <f t="shared" si="25"/>
        <v>-115820.11</v>
      </c>
      <c r="J98" s="14">
        <f t="shared" si="26"/>
        <v>115820.11</v>
      </c>
      <c r="K98" s="14"/>
      <c r="L98" s="14">
        <f>SUM(-L12)</f>
        <v>-10636829.16</v>
      </c>
      <c r="M98" s="14"/>
      <c r="N98" s="14"/>
      <c r="O98" s="14"/>
      <c r="P98" s="14">
        <f t="shared" si="21"/>
        <v>-10636829.16</v>
      </c>
      <c r="Q98" s="14">
        <f t="shared" si="22"/>
        <v>10636829.16</v>
      </c>
      <c r="R98" s="14"/>
      <c r="S98" s="14">
        <f>SUM(-S12)</f>
        <v>-1106769.65</v>
      </c>
      <c r="T98" s="14"/>
      <c r="U98" s="14"/>
      <c r="V98" s="14"/>
      <c r="W98" s="14">
        <f t="shared" si="23"/>
        <v>-1106769.65</v>
      </c>
      <c r="X98" s="14">
        <f t="shared" si="24"/>
        <v>1106769.65</v>
      </c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s="18" customFormat="1" ht="12.75">
      <c r="A99" s="15" t="s">
        <v>206</v>
      </c>
      <c r="B99" s="16" t="s">
        <v>207</v>
      </c>
      <c r="C99" s="17" t="s">
        <v>208</v>
      </c>
      <c r="D99" s="14"/>
      <c r="E99" s="14">
        <f>SUM(E37)</f>
        <v>29609.57</v>
      </c>
      <c r="F99" s="14"/>
      <c r="G99" s="14"/>
      <c r="H99" s="14"/>
      <c r="I99" s="14">
        <f t="shared" si="25"/>
        <v>29609.57</v>
      </c>
      <c r="J99" s="14">
        <f t="shared" si="26"/>
        <v>-29609.57</v>
      </c>
      <c r="K99" s="14"/>
      <c r="L99" s="14">
        <f>SUM(L37)</f>
        <v>10636829.16</v>
      </c>
      <c r="M99" s="14"/>
      <c r="N99" s="14"/>
      <c r="O99" s="14"/>
      <c r="P99" s="14">
        <f t="shared" si="21"/>
        <v>10636829.16</v>
      </c>
      <c r="Q99" s="14">
        <f t="shared" si="22"/>
        <v>-10636829.16</v>
      </c>
      <c r="R99" s="14"/>
      <c r="S99" s="14">
        <f>SUM(S37)</f>
        <v>1101033.65</v>
      </c>
      <c r="T99" s="14"/>
      <c r="U99" s="14"/>
      <c r="V99" s="14"/>
      <c r="W99" s="14">
        <f t="shared" si="23"/>
        <v>1101033.65</v>
      </c>
      <c r="X99" s="14">
        <f t="shared" si="24"/>
        <v>-1101033.65</v>
      </c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ht="25.5">
      <c r="A100" s="2" t="s">
        <v>209</v>
      </c>
      <c r="B100" s="3" t="s">
        <v>210</v>
      </c>
      <c r="C100" s="4" t="s">
        <v>0</v>
      </c>
      <c r="D100" s="5"/>
      <c r="E100" s="5"/>
      <c r="F100" s="5"/>
      <c r="G100" s="5"/>
      <c r="H100" s="5"/>
      <c r="I100" s="5">
        <f t="shared" si="25"/>
        <v>0</v>
      </c>
      <c r="J100" s="5">
        <f t="shared" si="26"/>
        <v>0</v>
      </c>
      <c r="K100" s="5"/>
      <c r="L100" s="5"/>
      <c r="M100" s="5"/>
      <c r="N100" s="5"/>
      <c r="O100" s="5"/>
      <c r="P100" s="5">
        <f t="shared" si="21"/>
        <v>0</v>
      </c>
      <c r="Q100" s="5">
        <f t="shared" si="22"/>
        <v>0</v>
      </c>
      <c r="R100" s="5"/>
      <c r="S100" s="5"/>
      <c r="T100" s="5"/>
      <c r="U100" s="5"/>
      <c r="V100" s="5"/>
      <c r="W100" s="5">
        <f t="shared" si="23"/>
        <v>0</v>
      </c>
      <c r="X100" s="5">
        <f t="shared" si="24"/>
        <v>0</v>
      </c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2.75">
      <c r="A101" s="2" t="s">
        <v>82</v>
      </c>
      <c r="B101" s="3" t="s">
        <v>0</v>
      </c>
      <c r="C101" s="4" t="s">
        <v>0</v>
      </c>
      <c r="D101" s="5"/>
      <c r="E101" s="5"/>
      <c r="F101" s="5"/>
      <c r="G101" s="5"/>
      <c r="H101" s="5"/>
      <c r="I101" s="5">
        <f t="shared" si="25"/>
        <v>0</v>
      </c>
      <c r="J101" s="5">
        <f t="shared" si="26"/>
        <v>0</v>
      </c>
      <c r="K101" s="5"/>
      <c r="L101" s="5"/>
      <c r="M101" s="5"/>
      <c r="N101" s="5"/>
      <c r="O101" s="5"/>
      <c r="P101" s="5">
        <f t="shared" si="21"/>
        <v>0</v>
      </c>
      <c r="Q101" s="5">
        <f t="shared" si="22"/>
        <v>0</v>
      </c>
      <c r="R101" s="5"/>
      <c r="S101" s="5"/>
      <c r="T101" s="5"/>
      <c r="U101" s="5"/>
      <c r="V101" s="5"/>
      <c r="W101" s="5">
        <f t="shared" si="23"/>
        <v>0</v>
      </c>
      <c r="X101" s="5">
        <f t="shared" si="24"/>
        <v>0</v>
      </c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2.75">
      <c r="A102" s="2" t="s">
        <v>211</v>
      </c>
      <c r="B102" s="3" t="s">
        <v>212</v>
      </c>
      <c r="C102" s="4" t="s">
        <v>213</v>
      </c>
      <c r="D102" s="5"/>
      <c r="E102" s="5"/>
      <c r="F102" s="5"/>
      <c r="G102" s="5"/>
      <c r="H102" s="5"/>
      <c r="I102" s="5">
        <f t="shared" si="25"/>
        <v>0</v>
      </c>
      <c r="J102" s="5">
        <f t="shared" si="26"/>
        <v>0</v>
      </c>
      <c r="K102" s="5"/>
      <c r="L102" s="5"/>
      <c r="M102" s="5"/>
      <c r="N102" s="5"/>
      <c r="O102" s="5"/>
      <c r="P102" s="5">
        <f t="shared" si="21"/>
        <v>0</v>
      </c>
      <c r="Q102" s="5">
        <f t="shared" si="22"/>
        <v>0</v>
      </c>
      <c r="R102" s="5"/>
      <c r="S102" s="5"/>
      <c r="T102" s="5"/>
      <c r="U102" s="5"/>
      <c r="V102" s="5"/>
      <c r="W102" s="5">
        <f t="shared" si="23"/>
        <v>0</v>
      </c>
      <c r="X102" s="5">
        <f t="shared" si="24"/>
        <v>0</v>
      </c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2.75">
      <c r="A103" s="2" t="s">
        <v>214</v>
      </c>
      <c r="B103" s="3" t="s">
        <v>215</v>
      </c>
      <c r="C103" s="4" t="s">
        <v>216</v>
      </c>
      <c r="D103" s="5"/>
      <c r="E103" s="5"/>
      <c r="F103" s="5"/>
      <c r="G103" s="5"/>
      <c r="H103" s="5"/>
      <c r="I103" s="5">
        <f t="shared" si="25"/>
        <v>0</v>
      </c>
      <c r="J103" s="5">
        <f t="shared" si="26"/>
        <v>0</v>
      </c>
      <c r="K103" s="5"/>
      <c r="L103" s="5"/>
      <c r="M103" s="5"/>
      <c r="N103" s="5"/>
      <c r="O103" s="5"/>
      <c r="P103" s="5">
        <f t="shared" si="21"/>
        <v>0</v>
      </c>
      <c r="Q103" s="5">
        <f t="shared" si="22"/>
        <v>0</v>
      </c>
      <c r="R103" s="5"/>
      <c r="S103" s="5"/>
      <c r="T103" s="5"/>
      <c r="U103" s="5"/>
      <c r="V103" s="5"/>
      <c r="W103" s="5">
        <f t="shared" si="23"/>
        <v>0</v>
      </c>
      <c r="X103" s="5">
        <f t="shared" si="24"/>
        <v>0</v>
      </c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2.75">
      <c r="A104" s="2" t="s">
        <v>217</v>
      </c>
      <c r="B104" s="3" t="s">
        <v>218</v>
      </c>
      <c r="C104" s="4" t="s">
        <v>0</v>
      </c>
      <c r="D104" s="5"/>
      <c r="E104" s="5"/>
      <c r="F104" s="5"/>
      <c r="G104" s="5"/>
      <c r="H104" s="5"/>
      <c r="I104" s="5">
        <f t="shared" si="25"/>
        <v>0</v>
      </c>
      <c r="J104" s="5">
        <f t="shared" si="26"/>
        <v>0</v>
      </c>
      <c r="K104" s="5"/>
      <c r="L104" s="5"/>
      <c r="M104" s="5"/>
      <c r="N104" s="5"/>
      <c r="O104" s="5"/>
      <c r="P104" s="5">
        <f t="shared" si="21"/>
        <v>0</v>
      </c>
      <c r="Q104" s="5">
        <f t="shared" si="22"/>
        <v>0</v>
      </c>
      <c r="R104" s="5"/>
      <c r="S104" s="5"/>
      <c r="T104" s="5"/>
      <c r="U104" s="5"/>
      <c r="V104" s="5"/>
      <c r="W104" s="5">
        <f t="shared" si="23"/>
        <v>0</v>
      </c>
      <c r="X104" s="5">
        <f t="shared" si="24"/>
        <v>0</v>
      </c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2.75">
      <c r="A105" s="2" t="s">
        <v>82</v>
      </c>
      <c r="B105" s="3" t="s">
        <v>0</v>
      </c>
      <c r="C105" s="4" t="s">
        <v>0</v>
      </c>
      <c r="D105" s="5"/>
      <c r="E105" s="5"/>
      <c r="F105" s="5"/>
      <c r="G105" s="5"/>
      <c r="H105" s="5"/>
      <c r="I105" s="5">
        <f t="shared" si="25"/>
        <v>0</v>
      </c>
      <c r="J105" s="5">
        <f t="shared" si="26"/>
        <v>0</v>
      </c>
      <c r="K105" s="5"/>
      <c r="L105" s="5"/>
      <c r="M105" s="5"/>
      <c r="N105" s="5"/>
      <c r="O105" s="5"/>
      <c r="P105" s="5">
        <f t="shared" si="21"/>
        <v>0</v>
      </c>
      <c r="Q105" s="5">
        <f t="shared" si="22"/>
        <v>0</v>
      </c>
      <c r="R105" s="5"/>
      <c r="S105" s="5"/>
      <c r="T105" s="5"/>
      <c r="U105" s="5"/>
      <c r="V105" s="5"/>
      <c r="W105" s="5">
        <f t="shared" si="23"/>
        <v>0</v>
      </c>
      <c r="X105" s="5">
        <f t="shared" si="24"/>
        <v>0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25.5">
      <c r="A106" s="2" t="s">
        <v>219</v>
      </c>
      <c r="B106" s="3" t="s">
        <v>220</v>
      </c>
      <c r="C106" s="4" t="s">
        <v>221</v>
      </c>
      <c r="D106" s="5"/>
      <c r="E106" s="5"/>
      <c r="F106" s="5"/>
      <c r="G106" s="5"/>
      <c r="H106" s="5"/>
      <c r="I106" s="5">
        <f t="shared" si="25"/>
        <v>0</v>
      </c>
      <c r="J106" s="5">
        <f t="shared" si="26"/>
        <v>0</v>
      </c>
      <c r="K106" s="5"/>
      <c r="L106" s="5"/>
      <c r="M106" s="5"/>
      <c r="N106" s="5"/>
      <c r="O106" s="5"/>
      <c r="P106" s="5">
        <f t="shared" si="21"/>
        <v>0</v>
      </c>
      <c r="Q106" s="5">
        <f t="shared" si="22"/>
        <v>0</v>
      </c>
      <c r="R106" s="5"/>
      <c r="S106" s="5"/>
      <c r="T106" s="5"/>
      <c r="U106" s="5"/>
      <c r="V106" s="5"/>
      <c r="W106" s="5">
        <f t="shared" si="23"/>
        <v>0</v>
      </c>
      <c r="X106" s="5">
        <f t="shared" si="24"/>
        <v>0</v>
      </c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25.5">
      <c r="A107" s="2" t="s">
        <v>222</v>
      </c>
      <c r="B107" s="3" t="s">
        <v>223</v>
      </c>
      <c r="C107" s="4" t="s">
        <v>224</v>
      </c>
      <c r="D107" s="5"/>
      <c r="E107" s="5"/>
      <c r="F107" s="5"/>
      <c r="G107" s="5"/>
      <c r="H107" s="5"/>
      <c r="I107" s="5">
        <f t="shared" si="25"/>
        <v>0</v>
      </c>
      <c r="J107" s="5">
        <f t="shared" si="26"/>
        <v>0</v>
      </c>
      <c r="K107" s="5"/>
      <c r="L107" s="5"/>
      <c r="M107" s="5"/>
      <c r="N107" s="5"/>
      <c r="O107" s="5"/>
      <c r="P107" s="5">
        <f t="shared" si="21"/>
        <v>0</v>
      </c>
      <c r="Q107" s="5">
        <f t="shared" si="22"/>
        <v>0</v>
      </c>
      <c r="R107" s="5"/>
      <c r="S107" s="5"/>
      <c r="T107" s="5"/>
      <c r="U107" s="5"/>
      <c r="V107" s="5"/>
      <c r="W107" s="5">
        <f t="shared" si="23"/>
        <v>0</v>
      </c>
      <c r="X107" s="5">
        <f t="shared" si="24"/>
        <v>0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25.5">
      <c r="A108" s="2" t="s">
        <v>225</v>
      </c>
      <c r="B108" s="3" t="s">
        <v>226</v>
      </c>
      <c r="C108" s="4" t="s">
        <v>0</v>
      </c>
      <c r="D108" s="5"/>
      <c r="E108" s="5"/>
      <c r="F108" s="5"/>
      <c r="G108" s="5"/>
      <c r="H108" s="5"/>
      <c r="I108" s="5">
        <f t="shared" si="25"/>
        <v>0</v>
      </c>
      <c r="J108" s="5">
        <f t="shared" si="26"/>
        <v>0</v>
      </c>
      <c r="K108" s="5"/>
      <c r="L108" s="5"/>
      <c r="M108" s="5"/>
      <c r="N108" s="5"/>
      <c r="O108" s="5"/>
      <c r="P108" s="5">
        <f t="shared" si="21"/>
        <v>0</v>
      </c>
      <c r="Q108" s="5">
        <f t="shared" si="22"/>
        <v>0</v>
      </c>
      <c r="R108" s="5"/>
      <c r="S108" s="5"/>
      <c r="T108" s="5"/>
      <c r="U108" s="5"/>
      <c r="V108" s="5"/>
      <c r="W108" s="5">
        <f t="shared" si="23"/>
        <v>0</v>
      </c>
      <c r="X108" s="5">
        <f t="shared" si="24"/>
        <v>0</v>
      </c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2.75">
      <c r="A109" s="2" t="s">
        <v>82</v>
      </c>
      <c r="B109" s="3" t="s">
        <v>0</v>
      </c>
      <c r="C109" s="4" t="s">
        <v>0</v>
      </c>
      <c r="D109" s="5"/>
      <c r="E109" s="5"/>
      <c r="F109" s="5"/>
      <c r="G109" s="5"/>
      <c r="H109" s="5"/>
      <c r="I109" s="5">
        <f t="shared" si="25"/>
        <v>0</v>
      </c>
      <c r="J109" s="5">
        <f t="shared" si="26"/>
        <v>0</v>
      </c>
      <c r="K109" s="5"/>
      <c r="L109" s="5"/>
      <c r="M109" s="5"/>
      <c r="N109" s="5"/>
      <c r="O109" s="5"/>
      <c r="P109" s="5">
        <f t="shared" si="21"/>
        <v>0</v>
      </c>
      <c r="Q109" s="5">
        <f t="shared" si="22"/>
        <v>0</v>
      </c>
      <c r="R109" s="5"/>
      <c r="S109" s="5"/>
      <c r="T109" s="5"/>
      <c r="U109" s="5"/>
      <c r="V109" s="5"/>
      <c r="W109" s="5">
        <f t="shared" si="23"/>
        <v>0</v>
      </c>
      <c r="X109" s="5">
        <f t="shared" si="24"/>
        <v>0</v>
      </c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25.5">
      <c r="A110" s="2" t="s">
        <v>227</v>
      </c>
      <c r="B110" s="3" t="s">
        <v>228</v>
      </c>
      <c r="C110" s="4" t="s">
        <v>229</v>
      </c>
      <c r="D110" s="5"/>
      <c r="E110" s="5"/>
      <c r="F110" s="5"/>
      <c r="G110" s="5"/>
      <c r="H110" s="5"/>
      <c r="I110" s="5">
        <f t="shared" si="25"/>
        <v>0</v>
      </c>
      <c r="J110" s="5">
        <f t="shared" si="26"/>
        <v>0</v>
      </c>
      <c r="K110" s="5"/>
      <c r="L110" s="5"/>
      <c r="M110" s="5"/>
      <c r="N110" s="5"/>
      <c r="O110" s="5"/>
      <c r="P110" s="5">
        <f t="shared" si="21"/>
        <v>0</v>
      </c>
      <c r="Q110" s="5">
        <f t="shared" si="22"/>
        <v>0</v>
      </c>
      <c r="R110" s="5"/>
      <c r="S110" s="5"/>
      <c r="T110" s="5"/>
      <c r="U110" s="5"/>
      <c r="V110" s="5"/>
      <c r="W110" s="5">
        <f t="shared" si="23"/>
        <v>0</v>
      </c>
      <c r="X110" s="5">
        <f t="shared" si="24"/>
        <v>0</v>
      </c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25.5">
      <c r="A111" s="2" t="s">
        <v>230</v>
      </c>
      <c r="B111" s="3" t="s">
        <v>231</v>
      </c>
      <c r="C111" s="4" t="s">
        <v>232</v>
      </c>
      <c r="D111" s="5"/>
      <c r="E111" s="5"/>
      <c r="F111" s="5"/>
      <c r="G111" s="5"/>
      <c r="H111" s="5"/>
      <c r="I111" s="5">
        <f t="shared" si="25"/>
        <v>0</v>
      </c>
      <c r="J111" s="5">
        <f t="shared" si="26"/>
        <v>0</v>
      </c>
      <c r="K111" s="5"/>
      <c r="L111" s="5"/>
      <c r="M111" s="5"/>
      <c r="N111" s="5"/>
      <c r="O111" s="5"/>
      <c r="P111" s="5">
        <f t="shared" si="21"/>
        <v>0</v>
      </c>
      <c r="Q111" s="5">
        <f t="shared" si="22"/>
        <v>0</v>
      </c>
      <c r="R111" s="5"/>
      <c r="S111" s="5"/>
      <c r="T111" s="5"/>
      <c r="U111" s="5"/>
      <c r="V111" s="5"/>
      <c r="W111" s="5">
        <f t="shared" si="23"/>
        <v>0</v>
      </c>
      <c r="X111" s="5">
        <f t="shared" si="24"/>
        <v>0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2.75">
      <c r="A112" s="2" t="s">
        <v>233</v>
      </c>
      <c r="B112" s="3" t="s">
        <v>234</v>
      </c>
      <c r="C112" s="4" t="s">
        <v>0</v>
      </c>
      <c r="D112" s="5"/>
      <c r="E112" s="5"/>
      <c r="F112" s="5"/>
      <c r="G112" s="5"/>
      <c r="H112" s="5"/>
      <c r="I112" s="5">
        <f t="shared" si="25"/>
        <v>0</v>
      </c>
      <c r="J112" s="5">
        <f t="shared" si="26"/>
        <v>0</v>
      </c>
      <c r="K112" s="5"/>
      <c r="L112" s="5"/>
      <c r="M112" s="5"/>
      <c r="N112" s="5"/>
      <c r="O112" s="5"/>
      <c r="P112" s="5">
        <f t="shared" si="21"/>
        <v>0</v>
      </c>
      <c r="Q112" s="5">
        <f t="shared" si="22"/>
        <v>0</v>
      </c>
      <c r="R112" s="5"/>
      <c r="S112" s="5"/>
      <c r="T112" s="5"/>
      <c r="U112" s="5"/>
      <c r="V112" s="5"/>
      <c r="W112" s="5">
        <f t="shared" si="23"/>
        <v>0</v>
      </c>
      <c r="X112" s="5">
        <f t="shared" si="24"/>
        <v>0</v>
      </c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5" spans="1:38" ht="12.75">
      <c r="A115" s="24" t="s">
        <v>0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1:38" ht="12.75">
      <c r="A116" s="24" t="s">
        <v>0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1:38" ht="12.75">
      <c r="A117" s="24" t="s">
        <v>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1:38" ht="18.75">
      <c r="A118" s="26" t="s">
        <v>275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1:38" ht="12.75">
      <c r="A119" s="23" t="s">
        <v>0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</row>
    <row r="120" spans="1:38" ht="18.75">
      <c r="A120" s="26" t="s">
        <v>276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1:38" ht="12.75">
      <c r="A121" s="23" t="s">
        <v>0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ht="12.75">
      <c r="A122" s="23" t="s">
        <v>235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ht="12.75">
      <c r="A123" s="23" t="s">
        <v>0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</row>
    <row r="124" spans="1:38" ht="12.75">
      <c r="A124" s="23" t="s">
        <v>0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</row>
    <row r="125" spans="1:38" ht="12.75">
      <c r="A125" s="23" t="s">
        <v>0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</row>
  </sheetData>
  <sheetProtection/>
  <mergeCells count="20">
    <mergeCell ref="A9:AL9"/>
    <mergeCell ref="A115:AL115"/>
    <mergeCell ref="A5:AL5"/>
    <mergeCell ref="A116:AL116"/>
    <mergeCell ref="A6:AL6"/>
    <mergeCell ref="A7:AL7"/>
    <mergeCell ref="A8:AL8"/>
    <mergeCell ref="A125:AL125"/>
    <mergeCell ref="A123:AL123"/>
    <mergeCell ref="A124:AL124"/>
    <mergeCell ref="A117:AL117"/>
    <mergeCell ref="A118:AL118"/>
    <mergeCell ref="A119:AL119"/>
    <mergeCell ref="A120:AL120"/>
    <mergeCell ref="A121:AL121"/>
    <mergeCell ref="A122:AL122"/>
    <mergeCell ref="A1:AL1"/>
    <mergeCell ref="A2:AL2"/>
    <mergeCell ref="A3:AL3"/>
    <mergeCell ref="A4:AL4"/>
  </mergeCells>
  <printOptions horizontalCentered="1"/>
  <pageMargins left="0.2" right="0.2" top="0.32" bottom="0.2" header="0" footer="0"/>
  <pageSetup horizontalDpi="600" verticalDpi="600" orientation="landscape" paperSize="9" scale="40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L125"/>
  <sheetViews>
    <sheetView view="pageBreakPreview" zoomScale="75" zoomScaleSheetLayoutView="75" zoomScalePageLayoutView="0" workbookViewId="0" topLeftCell="A1">
      <pane xSplit="3" ySplit="10" topLeftCell="N6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42" sqref="L42"/>
    </sheetView>
  </sheetViews>
  <sheetFormatPr defaultColWidth="9.00390625" defaultRowHeight="12.75"/>
  <cols>
    <col min="1" max="1" width="54.125" style="0" customWidth="1"/>
    <col min="2" max="3" width="8.125" style="0" customWidth="1"/>
    <col min="4" max="9" width="12.25390625" style="0" customWidth="1"/>
    <col min="10" max="10" width="12.375" style="0" customWidth="1"/>
    <col min="11" max="15" width="12.25390625" style="0" customWidth="1"/>
    <col min="16" max="17" width="12.375" style="0" customWidth="1"/>
    <col min="18" max="19" width="12.25390625" style="0" customWidth="1"/>
    <col min="20" max="20" width="12.375" style="0" customWidth="1"/>
    <col min="21" max="21" width="12.25390625" style="0" customWidth="1"/>
    <col min="22" max="22" width="12.375" style="0" customWidth="1"/>
    <col min="23" max="23" width="12.625" style="0" customWidth="1"/>
    <col min="24" max="24" width="14.25390625" style="0" customWidth="1"/>
    <col min="25" max="27" width="7.25390625" style="0" customWidth="1"/>
    <col min="28" max="28" width="7.375" style="0" customWidth="1"/>
    <col min="29" max="29" width="7.625" style="0" customWidth="1"/>
    <col min="30" max="30" width="7.25390625" style="0" customWidth="1"/>
    <col min="31" max="32" width="7.375" style="0" customWidth="1"/>
    <col min="33" max="37" width="7.25390625" style="0" customWidth="1"/>
    <col min="38" max="38" width="7.125" style="0" customWidth="1"/>
  </cols>
  <sheetData>
    <row r="1" spans="1:38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2.7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2.7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12.7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12.75">
      <c r="A5" s="21" t="s">
        <v>282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ht="12.75">
      <c r="A6" s="21" t="s">
        <v>277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6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3.75" customHeight="1">
      <c r="A8" s="21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ht="3.75" customHeight="1">
      <c r="A9" s="24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ht="153">
      <c r="A10" s="1" t="s">
        <v>4</v>
      </c>
      <c r="B10" s="1" t="s">
        <v>236</v>
      </c>
      <c r="C10" s="1" t="s">
        <v>237</v>
      </c>
      <c r="D10" s="1" t="s">
        <v>238</v>
      </c>
      <c r="E10" s="1" t="s">
        <v>239</v>
      </c>
      <c r="F10" s="1" t="s">
        <v>240</v>
      </c>
      <c r="G10" s="1" t="s">
        <v>241</v>
      </c>
      <c r="H10" s="1" t="s">
        <v>242</v>
      </c>
      <c r="I10" s="1" t="s">
        <v>243</v>
      </c>
      <c r="J10" s="1" t="s">
        <v>244</v>
      </c>
      <c r="K10" s="1" t="s">
        <v>245</v>
      </c>
      <c r="L10" s="1" t="s">
        <v>246</v>
      </c>
      <c r="M10" s="1" t="s">
        <v>247</v>
      </c>
      <c r="N10" s="1" t="s">
        <v>248</v>
      </c>
      <c r="O10" s="1" t="s">
        <v>249</v>
      </c>
      <c r="P10" s="1" t="s">
        <v>250</v>
      </c>
      <c r="Q10" s="1" t="s">
        <v>251</v>
      </c>
      <c r="R10" s="1" t="s">
        <v>252</v>
      </c>
      <c r="S10" s="1" t="s">
        <v>253</v>
      </c>
      <c r="T10" s="1" t="s">
        <v>254</v>
      </c>
      <c r="U10" s="1" t="s">
        <v>255</v>
      </c>
      <c r="V10" s="1" t="s">
        <v>256</v>
      </c>
      <c r="W10" s="1" t="s">
        <v>257</v>
      </c>
      <c r="X10" s="1" t="s">
        <v>258</v>
      </c>
      <c r="Y10" s="1" t="s">
        <v>259</v>
      </c>
      <c r="Z10" s="1" t="s">
        <v>260</v>
      </c>
      <c r="AA10" s="1" t="s">
        <v>261</v>
      </c>
      <c r="AB10" s="1" t="s">
        <v>262</v>
      </c>
      <c r="AC10" s="1" t="s">
        <v>263</v>
      </c>
      <c r="AD10" s="1" t="s">
        <v>264</v>
      </c>
      <c r="AE10" s="1" t="s">
        <v>265</v>
      </c>
      <c r="AF10" s="1" t="s">
        <v>266</v>
      </c>
      <c r="AG10" s="1" t="s">
        <v>267</v>
      </c>
      <c r="AH10" s="1" t="s">
        <v>268</v>
      </c>
      <c r="AI10" s="1" t="s">
        <v>269</v>
      </c>
      <c r="AJ10" s="1" t="s">
        <v>270</v>
      </c>
      <c r="AK10" s="1" t="s">
        <v>271</v>
      </c>
      <c r="AL10" s="1" t="s">
        <v>272</v>
      </c>
    </row>
    <row r="11" spans="1:38" s="7" customFormat="1" ht="12.75">
      <c r="A11" s="6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6">
        <v>15</v>
      </c>
      <c r="Q11" s="6">
        <v>16</v>
      </c>
      <c r="R11" s="6">
        <v>17</v>
      </c>
      <c r="S11" s="6">
        <v>18</v>
      </c>
      <c r="T11" s="6">
        <v>19</v>
      </c>
      <c r="U11" s="6">
        <v>20</v>
      </c>
      <c r="V11" s="6">
        <v>21</v>
      </c>
      <c r="W11" s="6">
        <v>22</v>
      </c>
      <c r="X11" s="6">
        <v>23</v>
      </c>
      <c r="Y11" s="6">
        <v>24</v>
      </c>
      <c r="Z11" s="6">
        <v>25</v>
      </c>
      <c r="AA11" s="6">
        <v>26</v>
      </c>
      <c r="AB11" s="6">
        <v>27</v>
      </c>
      <c r="AC11" s="6">
        <v>28</v>
      </c>
      <c r="AD11" s="6">
        <v>29</v>
      </c>
      <c r="AE11" s="6">
        <v>30</v>
      </c>
      <c r="AF11" s="6">
        <v>31</v>
      </c>
      <c r="AG11" s="6">
        <v>32</v>
      </c>
      <c r="AH11" s="6">
        <v>33</v>
      </c>
      <c r="AI11" s="6">
        <v>34</v>
      </c>
      <c r="AJ11" s="6">
        <v>35</v>
      </c>
      <c r="AK11" s="6">
        <v>36</v>
      </c>
      <c r="AL11" s="6">
        <v>37</v>
      </c>
    </row>
    <row r="12" spans="1:38" s="13" customFormat="1" ht="12.75">
      <c r="A12" s="8" t="s">
        <v>5</v>
      </c>
      <c r="B12" s="9" t="s">
        <v>6</v>
      </c>
      <c r="C12" s="10" t="s">
        <v>0</v>
      </c>
      <c r="D12" s="12">
        <f>SUM(D13+D15+D16+D17+D18+D22+D31)</f>
        <v>0</v>
      </c>
      <c r="E12" s="12">
        <f aca="true" t="shared" si="0" ref="E12:AL12">SUM(E13+E15+E16+E17+E18+E22+E31)</f>
        <v>48329.38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48329.38</v>
      </c>
      <c r="J12" s="12">
        <f t="shared" si="0"/>
        <v>-48329.38</v>
      </c>
      <c r="K12" s="12">
        <f t="shared" si="0"/>
        <v>0</v>
      </c>
      <c r="L12" s="12">
        <f t="shared" si="0"/>
        <v>1011768.81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1011768.81</v>
      </c>
      <c r="Q12" s="12">
        <f t="shared" si="0"/>
        <v>-1011768.81</v>
      </c>
      <c r="R12" s="12">
        <f t="shared" si="0"/>
        <v>0</v>
      </c>
      <c r="S12" s="12">
        <f t="shared" si="0"/>
        <v>403131</v>
      </c>
      <c r="T12" s="12">
        <f t="shared" si="0"/>
        <v>0</v>
      </c>
      <c r="U12" s="12">
        <f t="shared" si="0"/>
        <v>0</v>
      </c>
      <c r="V12" s="12">
        <f t="shared" si="0"/>
        <v>0</v>
      </c>
      <c r="W12" s="12">
        <f t="shared" si="0"/>
        <v>403131</v>
      </c>
      <c r="X12" s="12">
        <f t="shared" si="0"/>
        <v>-403131</v>
      </c>
      <c r="Y12" s="12">
        <f t="shared" si="0"/>
        <v>0</v>
      </c>
      <c r="Z12" s="12">
        <f t="shared" si="0"/>
        <v>0</v>
      </c>
      <c r="AA12" s="12">
        <f t="shared" si="0"/>
        <v>0</v>
      </c>
      <c r="AB12" s="12">
        <f t="shared" si="0"/>
        <v>0</v>
      </c>
      <c r="AC12" s="12">
        <f t="shared" si="0"/>
        <v>0</v>
      </c>
      <c r="AD12" s="12">
        <f t="shared" si="0"/>
        <v>0</v>
      </c>
      <c r="AE12" s="12">
        <f t="shared" si="0"/>
        <v>0</v>
      </c>
      <c r="AF12" s="12">
        <f t="shared" si="0"/>
        <v>0</v>
      </c>
      <c r="AG12" s="12">
        <f t="shared" si="0"/>
        <v>0</v>
      </c>
      <c r="AH12" s="12">
        <f t="shared" si="0"/>
        <v>0</v>
      </c>
      <c r="AI12" s="12">
        <f t="shared" si="0"/>
        <v>0</v>
      </c>
      <c r="AJ12" s="12">
        <f t="shared" si="0"/>
        <v>0</v>
      </c>
      <c r="AK12" s="12">
        <f t="shared" si="0"/>
        <v>0</v>
      </c>
      <c r="AL12" s="12">
        <f t="shared" si="0"/>
        <v>0</v>
      </c>
    </row>
    <row r="13" spans="1:38" ht="12.75">
      <c r="A13" s="2" t="s">
        <v>7</v>
      </c>
      <c r="B13" s="3" t="s">
        <v>8</v>
      </c>
      <c r="C13" s="4" t="s">
        <v>9</v>
      </c>
      <c r="D13" s="5"/>
      <c r="E13" s="5"/>
      <c r="F13" s="5"/>
      <c r="G13" s="5"/>
      <c r="H13" s="5"/>
      <c r="I13" s="11">
        <f>SUM(E13:H13)</f>
        <v>0</v>
      </c>
      <c r="J13" s="11">
        <f>SUM(D13-I13)</f>
        <v>0</v>
      </c>
      <c r="K13" s="5"/>
      <c r="L13" s="5"/>
      <c r="M13" s="5"/>
      <c r="N13" s="5"/>
      <c r="O13" s="5"/>
      <c r="P13" s="11">
        <f>SUM(L13:O13)</f>
        <v>0</v>
      </c>
      <c r="Q13" s="11">
        <f>SUM(K13-P13)</f>
        <v>0</v>
      </c>
      <c r="R13" s="5"/>
      <c r="S13" s="5"/>
      <c r="T13" s="5"/>
      <c r="U13" s="5"/>
      <c r="V13" s="5"/>
      <c r="W13" s="11">
        <f>SUM(S13:V13)</f>
        <v>0</v>
      </c>
      <c r="X13" s="11">
        <f>SUM(R13-W13)</f>
        <v>0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2.75">
      <c r="A14" s="2" t="s">
        <v>10</v>
      </c>
      <c r="B14" s="3" t="s">
        <v>0</v>
      </c>
      <c r="C14" s="4" t="s">
        <v>0</v>
      </c>
      <c r="D14" s="5"/>
      <c r="E14" s="5"/>
      <c r="F14" s="5"/>
      <c r="G14" s="5"/>
      <c r="H14" s="5"/>
      <c r="I14" s="11">
        <f aca="true" t="shared" si="1" ref="I14:I77">SUM(E14:H14)</f>
        <v>0</v>
      </c>
      <c r="J14" s="11">
        <f aca="true" t="shared" si="2" ref="J14:J77">SUM(D14-I14)</f>
        <v>0</v>
      </c>
      <c r="K14" s="5"/>
      <c r="L14" s="5"/>
      <c r="M14" s="5"/>
      <c r="N14" s="5"/>
      <c r="O14" s="5"/>
      <c r="P14" s="11">
        <f aca="true" t="shared" si="3" ref="P14:P73">SUM(L14:O14)</f>
        <v>0</v>
      </c>
      <c r="Q14" s="11">
        <f aca="true" t="shared" si="4" ref="Q14:Q73">SUM(K14-P14)</f>
        <v>0</v>
      </c>
      <c r="R14" s="5"/>
      <c r="S14" s="5"/>
      <c r="T14" s="5"/>
      <c r="U14" s="5"/>
      <c r="V14" s="5"/>
      <c r="W14" s="11">
        <f>SUM(S14:V14)</f>
        <v>0</v>
      </c>
      <c r="X14" s="11">
        <f>SUM(R14-W14)</f>
        <v>0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2" t="s">
        <v>11</v>
      </c>
      <c r="B15" s="3" t="s">
        <v>12</v>
      </c>
      <c r="C15" s="4" t="s">
        <v>13</v>
      </c>
      <c r="D15" s="5"/>
      <c r="E15" s="5"/>
      <c r="F15" s="5"/>
      <c r="G15" s="5"/>
      <c r="H15" s="5"/>
      <c r="I15" s="11">
        <f t="shared" si="1"/>
        <v>0</v>
      </c>
      <c r="J15" s="11">
        <f t="shared" si="2"/>
        <v>0</v>
      </c>
      <c r="K15" s="5"/>
      <c r="L15" s="5"/>
      <c r="M15" s="5"/>
      <c r="N15" s="5"/>
      <c r="O15" s="5"/>
      <c r="P15" s="11">
        <f t="shared" si="3"/>
        <v>0</v>
      </c>
      <c r="Q15" s="11">
        <f t="shared" si="4"/>
        <v>0</v>
      </c>
      <c r="R15" s="5"/>
      <c r="S15" s="5"/>
      <c r="T15" s="5"/>
      <c r="U15" s="5"/>
      <c r="V15" s="5"/>
      <c r="W15" s="11">
        <f>SUM(S15:V15)</f>
        <v>0</v>
      </c>
      <c r="X15" s="11">
        <f>SUM(R15-W15)</f>
        <v>0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2.75">
      <c r="A16" s="2" t="s">
        <v>14</v>
      </c>
      <c r="B16" s="3" t="s">
        <v>15</v>
      </c>
      <c r="C16" s="4" t="s">
        <v>16</v>
      </c>
      <c r="D16" s="5"/>
      <c r="E16" s="5">
        <v>48329.38</v>
      </c>
      <c r="F16" s="5"/>
      <c r="G16" s="5"/>
      <c r="H16" s="5"/>
      <c r="I16" s="11">
        <f t="shared" si="1"/>
        <v>48329.38</v>
      </c>
      <c r="J16" s="11">
        <f t="shared" si="2"/>
        <v>-48329.38</v>
      </c>
      <c r="K16" s="5"/>
      <c r="L16" s="5"/>
      <c r="M16" s="5"/>
      <c r="N16" s="5"/>
      <c r="O16" s="5"/>
      <c r="P16" s="11">
        <f t="shared" si="3"/>
        <v>0</v>
      </c>
      <c r="Q16" s="11">
        <f t="shared" si="4"/>
        <v>0</v>
      </c>
      <c r="R16" s="5"/>
      <c r="S16" s="5"/>
      <c r="T16" s="5"/>
      <c r="U16" s="5"/>
      <c r="V16" s="5"/>
      <c r="W16" s="11">
        <f>SUM(S16:V16)</f>
        <v>0</v>
      </c>
      <c r="X16" s="11">
        <f>SUM(R16-W16)</f>
        <v>0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25.5">
      <c r="A17" s="2" t="s">
        <v>17</v>
      </c>
      <c r="B17" s="3" t="s">
        <v>18</v>
      </c>
      <c r="C17" s="4" t="s">
        <v>19</v>
      </c>
      <c r="D17" s="5"/>
      <c r="E17" s="5"/>
      <c r="F17" s="5"/>
      <c r="G17" s="5"/>
      <c r="H17" s="5"/>
      <c r="I17" s="11">
        <f t="shared" si="1"/>
        <v>0</v>
      </c>
      <c r="J17" s="11">
        <f t="shared" si="2"/>
        <v>0</v>
      </c>
      <c r="K17" s="5"/>
      <c r="L17" s="5"/>
      <c r="M17" s="5"/>
      <c r="N17" s="5"/>
      <c r="O17" s="5"/>
      <c r="P17" s="11">
        <f t="shared" si="3"/>
        <v>0</v>
      </c>
      <c r="Q17" s="11">
        <f t="shared" si="4"/>
        <v>0</v>
      </c>
      <c r="R17" s="5"/>
      <c r="S17" s="5"/>
      <c r="T17" s="5"/>
      <c r="U17" s="5"/>
      <c r="V17" s="5"/>
      <c r="W17" s="11">
        <f>SUM(S17:V17)</f>
        <v>0</v>
      </c>
      <c r="X17" s="11">
        <f>SUM(R17-W17)</f>
        <v>0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3" customFormat="1" ht="12.75">
      <c r="A18" s="8" t="s">
        <v>20</v>
      </c>
      <c r="B18" s="9" t="s">
        <v>21</v>
      </c>
      <c r="C18" s="10" t="s">
        <v>0</v>
      </c>
      <c r="D18" s="12">
        <f>SUM(D20:D21)</f>
        <v>0</v>
      </c>
      <c r="E18" s="12">
        <f>SUM(E20:E21)</f>
        <v>0</v>
      </c>
      <c r="F18" s="12">
        <f>SUM(F20:F21)</f>
        <v>0</v>
      </c>
      <c r="G18" s="12">
        <f>SUM(G20:G21)</f>
        <v>0</v>
      </c>
      <c r="H18" s="12">
        <f>SUM(H20:H21)</f>
        <v>0</v>
      </c>
      <c r="I18" s="12">
        <f t="shared" si="1"/>
        <v>0</v>
      </c>
      <c r="J18" s="12">
        <f t="shared" si="2"/>
        <v>0</v>
      </c>
      <c r="K18" s="12">
        <f aca="true" t="shared" si="5" ref="K18:AL18">SUM(K20:K21)</f>
        <v>0</v>
      </c>
      <c r="L18" s="12">
        <f t="shared" si="5"/>
        <v>0</v>
      </c>
      <c r="M18" s="12">
        <f t="shared" si="5"/>
        <v>0</v>
      </c>
      <c r="N18" s="12">
        <f t="shared" si="5"/>
        <v>0</v>
      </c>
      <c r="O18" s="12">
        <f t="shared" si="5"/>
        <v>0</v>
      </c>
      <c r="P18" s="12">
        <f t="shared" si="5"/>
        <v>0</v>
      </c>
      <c r="Q18" s="12">
        <f t="shared" si="5"/>
        <v>0</v>
      </c>
      <c r="R18" s="12">
        <f t="shared" si="5"/>
        <v>0</v>
      </c>
      <c r="S18" s="12">
        <f t="shared" si="5"/>
        <v>0</v>
      </c>
      <c r="T18" s="12">
        <f t="shared" si="5"/>
        <v>0</v>
      </c>
      <c r="U18" s="12">
        <f t="shared" si="5"/>
        <v>0</v>
      </c>
      <c r="V18" s="12">
        <f t="shared" si="5"/>
        <v>0</v>
      </c>
      <c r="W18" s="12">
        <f t="shared" si="5"/>
        <v>0</v>
      </c>
      <c r="X18" s="12">
        <f t="shared" si="5"/>
        <v>0</v>
      </c>
      <c r="Y18" s="12">
        <f t="shared" si="5"/>
        <v>0</v>
      </c>
      <c r="Z18" s="12">
        <f t="shared" si="5"/>
        <v>0</v>
      </c>
      <c r="AA18" s="12">
        <f t="shared" si="5"/>
        <v>0</v>
      </c>
      <c r="AB18" s="12">
        <f t="shared" si="5"/>
        <v>0</v>
      </c>
      <c r="AC18" s="12">
        <f t="shared" si="5"/>
        <v>0</v>
      </c>
      <c r="AD18" s="12">
        <f t="shared" si="5"/>
        <v>0</v>
      </c>
      <c r="AE18" s="12">
        <f t="shared" si="5"/>
        <v>0</v>
      </c>
      <c r="AF18" s="12">
        <f t="shared" si="5"/>
        <v>0</v>
      </c>
      <c r="AG18" s="12">
        <f t="shared" si="5"/>
        <v>0</v>
      </c>
      <c r="AH18" s="12">
        <f t="shared" si="5"/>
        <v>0</v>
      </c>
      <c r="AI18" s="12">
        <f t="shared" si="5"/>
        <v>0</v>
      </c>
      <c r="AJ18" s="12">
        <f t="shared" si="5"/>
        <v>0</v>
      </c>
      <c r="AK18" s="12">
        <f t="shared" si="5"/>
        <v>0</v>
      </c>
      <c r="AL18" s="12">
        <f t="shared" si="5"/>
        <v>0</v>
      </c>
    </row>
    <row r="19" spans="1:38" ht="12.75">
      <c r="A19" s="2" t="s">
        <v>22</v>
      </c>
      <c r="B19" s="3" t="s">
        <v>0</v>
      </c>
      <c r="C19" s="4" t="s">
        <v>0</v>
      </c>
      <c r="D19" s="5"/>
      <c r="E19" s="5"/>
      <c r="F19" s="5"/>
      <c r="G19" s="5"/>
      <c r="H19" s="5"/>
      <c r="I19" s="11">
        <f t="shared" si="1"/>
        <v>0</v>
      </c>
      <c r="J19" s="11">
        <f t="shared" si="2"/>
        <v>0</v>
      </c>
      <c r="K19" s="5"/>
      <c r="L19" s="5"/>
      <c r="M19" s="5"/>
      <c r="N19" s="5"/>
      <c r="O19" s="5"/>
      <c r="P19" s="11">
        <f t="shared" si="3"/>
        <v>0</v>
      </c>
      <c r="Q19" s="11">
        <f t="shared" si="4"/>
        <v>0</v>
      </c>
      <c r="R19" s="5"/>
      <c r="S19" s="5"/>
      <c r="T19" s="5"/>
      <c r="U19" s="5"/>
      <c r="V19" s="5"/>
      <c r="W19" s="11">
        <f>SUM(S19:V19)</f>
        <v>0</v>
      </c>
      <c r="X19" s="11">
        <f>SUM(R19-W19)</f>
        <v>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25.5">
      <c r="A20" s="2" t="s">
        <v>23</v>
      </c>
      <c r="B20" s="3" t="s">
        <v>24</v>
      </c>
      <c r="C20" s="4" t="s">
        <v>25</v>
      </c>
      <c r="D20" s="5"/>
      <c r="E20" s="5"/>
      <c r="F20" s="5"/>
      <c r="G20" s="5"/>
      <c r="H20" s="5"/>
      <c r="I20" s="11">
        <f t="shared" si="1"/>
        <v>0</v>
      </c>
      <c r="J20" s="11">
        <f t="shared" si="2"/>
        <v>0</v>
      </c>
      <c r="K20" s="5"/>
      <c r="L20" s="5"/>
      <c r="M20" s="5"/>
      <c r="N20" s="5"/>
      <c r="O20" s="5"/>
      <c r="P20" s="11">
        <f t="shared" si="3"/>
        <v>0</v>
      </c>
      <c r="Q20" s="11">
        <f t="shared" si="4"/>
        <v>0</v>
      </c>
      <c r="R20" s="5"/>
      <c r="S20" s="5"/>
      <c r="T20" s="5"/>
      <c r="U20" s="5"/>
      <c r="V20" s="5"/>
      <c r="W20" s="11">
        <f>SUM(S20:V20)</f>
        <v>0</v>
      </c>
      <c r="X20" s="11">
        <f>SUM(R20-W20)</f>
        <v>0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25.5">
      <c r="A21" s="2" t="s">
        <v>26</v>
      </c>
      <c r="B21" s="3" t="s">
        <v>27</v>
      </c>
      <c r="C21" s="4" t="s">
        <v>28</v>
      </c>
      <c r="D21" s="5"/>
      <c r="E21" s="5"/>
      <c r="F21" s="5"/>
      <c r="G21" s="5"/>
      <c r="H21" s="5"/>
      <c r="I21" s="11">
        <f t="shared" si="1"/>
        <v>0</v>
      </c>
      <c r="J21" s="11">
        <f t="shared" si="2"/>
        <v>0</v>
      </c>
      <c r="K21" s="5"/>
      <c r="L21" s="5"/>
      <c r="M21" s="5"/>
      <c r="N21" s="5"/>
      <c r="O21" s="5"/>
      <c r="P21" s="11">
        <f t="shared" si="3"/>
        <v>0</v>
      </c>
      <c r="Q21" s="11">
        <f t="shared" si="4"/>
        <v>0</v>
      </c>
      <c r="R21" s="5"/>
      <c r="S21" s="5"/>
      <c r="T21" s="5"/>
      <c r="U21" s="5"/>
      <c r="V21" s="5"/>
      <c r="W21" s="11">
        <f>SUM(S21:V21)</f>
        <v>0</v>
      </c>
      <c r="X21" s="11">
        <f>SUM(R21-W21)</f>
        <v>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3" customFormat="1" ht="12.75">
      <c r="A22" s="8" t="s">
        <v>29</v>
      </c>
      <c r="B22" s="9" t="s">
        <v>30</v>
      </c>
      <c r="C22" s="10" t="s">
        <v>0</v>
      </c>
      <c r="D22" s="12">
        <f>SUM(D24:D30)</f>
        <v>0</v>
      </c>
      <c r="E22" s="12">
        <f>SUM(E24:E30)</f>
        <v>0</v>
      </c>
      <c r="F22" s="12">
        <f>SUM(F24:F30)</f>
        <v>0</v>
      </c>
      <c r="G22" s="12">
        <f>SUM(G24:G30)</f>
        <v>0</v>
      </c>
      <c r="H22" s="12">
        <f>SUM(H24:H30)</f>
        <v>0</v>
      </c>
      <c r="I22" s="12">
        <f t="shared" si="1"/>
        <v>0</v>
      </c>
      <c r="J22" s="12">
        <f t="shared" si="2"/>
        <v>0</v>
      </c>
      <c r="K22" s="12">
        <f>SUM(K24:K30)</f>
        <v>0</v>
      </c>
      <c r="L22" s="12">
        <f>SUM(L24:L30)</f>
        <v>0</v>
      </c>
      <c r="M22" s="12">
        <f>SUM(M24:M30)</f>
        <v>0</v>
      </c>
      <c r="N22" s="12">
        <f>SUM(N24:N30)</f>
        <v>0</v>
      </c>
      <c r="O22" s="12">
        <f>SUM(O24:O30)</f>
        <v>0</v>
      </c>
      <c r="P22" s="12">
        <f aca="true" t="shared" si="6" ref="P22:AL22">SUM(P24:P25)</f>
        <v>0</v>
      </c>
      <c r="Q22" s="12">
        <f t="shared" si="6"/>
        <v>0</v>
      </c>
      <c r="R22" s="12">
        <f t="shared" si="6"/>
        <v>0</v>
      </c>
      <c r="S22" s="12">
        <f t="shared" si="6"/>
        <v>0</v>
      </c>
      <c r="T22" s="12">
        <f t="shared" si="6"/>
        <v>0</v>
      </c>
      <c r="U22" s="12">
        <f t="shared" si="6"/>
        <v>0</v>
      </c>
      <c r="V22" s="12">
        <f t="shared" si="6"/>
        <v>0</v>
      </c>
      <c r="W22" s="12">
        <f t="shared" si="6"/>
        <v>0</v>
      </c>
      <c r="X22" s="12">
        <f t="shared" si="6"/>
        <v>0</v>
      </c>
      <c r="Y22" s="12">
        <f t="shared" si="6"/>
        <v>0</v>
      </c>
      <c r="Z22" s="12">
        <f t="shared" si="6"/>
        <v>0</v>
      </c>
      <c r="AA22" s="12">
        <f t="shared" si="6"/>
        <v>0</v>
      </c>
      <c r="AB22" s="12">
        <f t="shared" si="6"/>
        <v>0</v>
      </c>
      <c r="AC22" s="12">
        <f t="shared" si="6"/>
        <v>0</v>
      </c>
      <c r="AD22" s="12">
        <f t="shared" si="6"/>
        <v>0</v>
      </c>
      <c r="AE22" s="12">
        <f t="shared" si="6"/>
        <v>0</v>
      </c>
      <c r="AF22" s="12">
        <f t="shared" si="6"/>
        <v>0</v>
      </c>
      <c r="AG22" s="12">
        <f t="shared" si="6"/>
        <v>0</v>
      </c>
      <c r="AH22" s="12">
        <f t="shared" si="6"/>
        <v>0</v>
      </c>
      <c r="AI22" s="12">
        <f t="shared" si="6"/>
        <v>0</v>
      </c>
      <c r="AJ22" s="12">
        <f t="shared" si="6"/>
        <v>0</v>
      </c>
      <c r="AK22" s="12">
        <f t="shared" si="6"/>
        <v>0</v>
      </c>
      <c r="AL22" s="12">
        <f t="shared" si="6"/>
        <v>0</v>
      </c>
    </row>
    <row r="23" spans="1:38" ht="12.75">
      <c r="A23" s="2" t="s">
        <v>22</v>
      </c>
      <c r="B23" s="3" t="s">
        <v>0</v>
      </c>
      <c r="C23" s="4" t="s">
        <v>0</v>
      </c>
      <c r="D23" s="5"/>
      <c r="E23" s="5"/>
      <c r="F23" s="5"/>
      <c r="G23" s="5"/>
      <c r="H23" s="5"/>
      <c r="I23" s="11">
        <f t="shared" si="1"/>
        <v>0</v>
      </c>
      <c r="J23" s="11">
        <f t="shared" si="2"/>
        <v>0</v>
      </c>
      <c r="K23" s="5"/>
      <c r="L23" s="5"/>
      <c r="M23" s="5"/>
      <c r="N23" s="5"/>
      <c r="O23" s="5"/>
      <c r="P23" s="11">
        <f t="shared" si="3"/>
        <v>0</v>
      </c>
      <c r="Q23" s="11">
        <f t="shared" si="4"/>
        <v>0</v>
      </c>
      <c r="R23" s="5"/>
      <c r="S23" s="5"/>
      <c r="T23" s="5"/>
      <c r="U23" s="5"/>
      <c r="V23" s="5"/>
      <c r="W23" s="11">
        <f aca="true" t="shared" si="7" ref="W23:W30">SUM(S23:V23)</f>
        <v>0</v>
      </c>
      <c r="X23" s="11">
        <f aca="true" t="shared" si="8" ref="X23:X30">SUM(R23-W23)</f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2" t="s">
        <v>31</v>
      </c>
      <c r="B24" s="3" t="s">
        <v>32</v>
      </c>
      <c r="C24" s="4" t="s">
        <v>33</v>
      </c>
      <c r="D24" s="5"/>
      <c r="E24" s="5"/>
      <c r="F24" s="5"/>
      <c r="G24" s="5"/>
      <c r="H24" s="5"/>
      <c r="I24" s="11">
        <f t="shared" si="1"/>
        <v>0</v>
      </c>
      <c r="J24" s="11">
        <f t="shared" si="2"/>
        <v>0</v>
      </c>
      <c r="K24" s="5"/>
      <c r="L24" s="5"/>
      <c r="M24" s="5"/>
      <c r="N24" s="5"/>
      <c r="O24" s="5"/>
      <c r="P24" s="11">
        <f t="shared" si="3"/>
        <v>0</v>
      </c>
      <c r="Q24" s="11">
        <f t="shared" si="4"/>
        <v>0</v>
      </c>
      <c r="R24" s="5"/>
      <c r="S24" s="5"/>
      <c r="T24" s="5"/>
      <c r="U24" s="5"/>
      <c r="V24" s="5"/>
      <c r="W24" s="11">
        <f t="shared" si="7"/>
        <v>0</v>
      </c>
      <c r="X24" s="11">
        <f t="shared" si="8"/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2" t="s">
        <v>34</v>
      </c>
      <c r="B25" s="3" t="s">
        <v>35</v>
      </c>
      <c r="C25" s="4" t="s">
        <v>36</v>
      </c>
      <c r="D25" s="5"/>
      <c r="E25" s="5"/>
      <c r="F25" s="5"/>
      <c r="G25" s="5"/>
      <c r="H25" s="5"/>
      <c r="I25" s="11">
        <f t="shared" si="1"/>
        <v>0</v>
      </c>
      <c r="J25" s="11">
        <f t="shared" si="2"/>
        <v>0</v>
      </c>
      <c r="K25" s="5"/>
      <c r="L25" s="5"/>
      <c r="M25" s="5"/>
      <c r="N25" s="5"/>
      <c r="O25" s="5"/>
      <c r="P25" s="11">
        <f t="shared" si="3"/>
        <v>0</v>
      </c>
      <c r="Q25" s="11">
        <f t="shared" si="4"/>
        <v>0</v>
      </c>
      <c r="R25" s="5"/>
      <c r="S25" s="5"/>
      <c r="T25" s="5"/>
      <c r="U25" s="5"/>
      <c r="V25" s="5"/>
      <c r="W25" s="11">
        <f t="shared" si="7"/>
        <v>0</v>
      </c>
      <c r="X25" s="11">
        <f t="shared" si="8"/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>
      <c r="A26" s="2" t="s">
        <v>37</v>
      </c>
      <c r="B26" s="3" t="s">
        <v>38</v>
      </c>
      <c r="C26" s="4" t="s">
        <v>39</v>
      </c>
      <c r="D26" s="5"/>
      <c r="E26" s="5"/>
      <c r="F26" s="5"/>
      <c r="G26" s="5"/>
      <c r="H26" s="5"/>
      <c r="I26" s="11">
        <f t="shared" si="1"/>
        <v>0</v>
      </c>
      <c r="J26" s="11">
        <f t="shared" si="2"/>
        <v>0</v>
      </c>
      <c r="K26" s="5"/>
      <c r="L26" s="5"/>
      <c r="M26" s="5"/>
      <c r="N26" s="5"/>
      <c r="O26" s="5"/>
      <c r="P26" s="11">
        <f t="shared" si="3"/>
        <v>0</v>
      </c>
      <c r="Q26" s="11">
        <f t="shared" si="4"/>
        <v>0</v>
      </c>
      <c r="R26" s="5"/>
      <c r="S26" s="5"/>
      <c r="T26" s="5"/>
      <c r="U26" s="5"/>
      <c r="V26" s="5"/>
      <c r="W26" s="11">
        <f t="shared" si="7"/>
        <v>0</v>
      </c>
      <c r="X26" s="11">
        <f t="shared" si="8"/>
        <v>0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2" t="s">
        <v>40</v>
      </c>
      <c r="B27" s="3" t="s">
        <v>41</v>
      </c>
      <c r="C27" s="4" t="s">
        <v>42</v>
      </c>
      <c r="D27" s="5"/>
      <c r="E27" s="5"/>
      <c r="F27" s="5"/>
      <c r="G27" s="5"/>
      <c r="H27" s="5"/>
      <c r="I27" s="11">
        <f t="shared" si="1"/>
        <v>0</v>
      </c>
      <c r="J27" s="11">
        <f t="shared" si="2"/>
        <v>0</v>
      </c>
      <c r="K27" s="5"/>
      <c r="L27" s="5"/>
      <c r="M27" s="5"/>
      <c r="N27" s="5"/>
      <c r="O27" s="5"/>
      <c r="P27" s="11">
        <f t="shared" si="3"/>
        <v>0</v>
      </c>
      <c r="Q27" s="11">
        <f t="shared" si="4"/>
        <v>0</v>
      </c>
      <c r="R27" s="5"/>
      <c r="S27" s="5"/>
      <c r="T27" s="5"/>
      <c r="U27" s="5"/>
      <c r="V27" s="5"/>
      <c r="W27" s="11">
        <f t="shared" si="7"/>
        <v>0</v>
      </c>
      <c r="X27" s="11">
        <f t="shared" si="8"/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2" t="s">
        <v>43</v>
      </c>
      <c r="B28" s="3" t="s">
        <v>44</v>
      </c>
      <c r="C28" s="4" t="s">
        <v>45</v>
      </c>
      <c r="D28" s="5"/>
      <c r="E28" s="5"/>
      <c r="F28" s="5"/>
      <c r="G28" s="5"/>
      <c r="H28" s="5"/>
      <c r="I28" s="11">
        <f t="shared" si="1"/>
        <v>0</v>
      </c>
      <c r="J28" s="11">
        <f t="shared" si="2"/>
        <v>0</v>
      </c>
      <c r="K28" s="5"/>
      <c r="L28" s="5"/>
      <c r="M28" s="5"/>
      <c r="N28" s="5"/>
      <c r="O28" s="5"/>
      <c r="P28" s="11">
        <f t="shared" si="3"/>
        <v>0</v>
      </c>
      <c r="Q28" s="11">
        <f t="shared" si="4"/>
        <v>0</v>
      </c>
      <c r="R28" s="5"/>
      <c r="S28" s="5"/>
      <c r="T28" s="5"/>
      <c r="U28" s="5"/>
      <c r="V28" s="5"/>
      <c r="W28" s="11">
        <f t="shared" si="7"/>
        <v>0</v>
      </c>
      <c r="X28" s="11">
        <f t="shared" si="8"/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2" t="s">
        <v>46</v>
      </c>
      <c r="B29" s="3" t="s">
        <v>47</v>
      </c>
      <c r="C29" s="4" t="s">
        <v>48</v>
      </c>
      <c r="D29" s="5"/>
      <c r="E29" s="5"/>
      <c r="F29" s="5"/>
      <c r="G29" s="5"/>
      <c r="H29" s="5"/>
      <c r="I29" s="11">
        <f t="shared" si="1"/>
        <v>0</v>
      </c>
      <c r="J29" s="11">
        <f t="shared" si="2"/>
        <v>0</v>
      </c>
      <c r="K29" s="5"/>
      <c r="L29" s="5"/>
      <c r="M29" s="5"/>
      <c r="N29" s="5"/>
      <c r="O29" s="5"/>
      <c r="P29" s="11">
        <f t="shared" si="3"/>
        <v>0</v>
      </c>
      <c r="Q29" s="11">
        <f t="shared" si="4"/>
        <v>0</v>
      </c>
      <c r="R29" s="5"/>
      <c r="S29" s="5"/>
      <c r="T29" s="5"/>
      <c r="U29" s="5"/>
      <c r="V29" s="5"/>
      <c r="W29" s="11">
        <f t="shared" si="7"/>
        <v>0</v>
      </c>
      <c r="X29" s="11">
        <f t="shared" si="8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2.75">
      <c r="A30" s="2" t="s">
        <v>49</v>
      </c>
      <c r="B30" s="3" t="s">
        <v>50</v>
      </c>
      <c r="C30" s="4" t="s">
        <v>51</v>
      </c>
      <c r="D30" s="5"/>
      <c r="E30" s="5"/>
      <c r="F30" s="5"/>
      <c r="G30" s="5"/>
      <c r="H30" s="5"/>
      <c r="I30" s="11">
        <f t="shared" si="1"/>
        <v>0</v>
      </c>
      <c r="J30" s="11">
        <f t="shared" si="2"/>
        <v>0</v>
      </c>
      <c r="K30" s="5"/>
      <c r="L30" s="5"/>
      <c r="M30" s="5"/>
      <c r="N30" s="5"/>
      <c r="O30" s="5"/>
      <c r="P30" s="11">
        <f t="shared" si="3"/>
        <v>0</v>
      </c>
      <c r="Q30" s="11">
        <f t="shared" si="4"/>
        <v>0</v>
      </c>
      <c r="R30" s="5"/>
      <c r="S30" s="5"/>
      <c r="T30" s="5"/>
      <c r="U30" s="5"/>
      <c r="V30" s="5"/>
      <c r="W30" s="11">
        <f t="shared" si="7"/>
        <v>0</v>
      </c>
      <c r="X30" s="11">
        <f t="shared" si="8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3" customFormat="1" ht="12.75">
      <c r="A31" s="8" t="s">
        <v>52</v>
      </c>
      <c r="B31" s="9" t="s">
        <v>53</v>
      </c>
      <c r="C31" s="10" t="s">
        <v>0</v>
      </c>
      <c r="D31" s="12">
        <f>SUM(D33:D36)</f>
        <v>0</v>
      </c>
      <c r="E31" s="12">
        <f>SUM(E33:E36)</f>
        <v>0</v>
      </c>
      <c r="F31" s="12"/>
      <c r="G31" s="12"/>
      <c r="H31" s="12"/>
      <c r="I31" s="12">
        <f t="shared" si="1"/>
        <v>0</v>
      </c>
      <c r="J31" s="12">
        <f t="shared" si="2"/>
        <v>0</v>
      </c>
      <c r="K31" s="12"/>
      <c r="L31" s="12">
        <f>SUM(L33:L36)</f>
        <v>1011768.81</v>
      </c>
      <c r="M31" s="12">
        <f aca="true" t="shared" si="9" ref="M31:AL31">SUM(M33:M36)</f>
        <v>0</v>
      </c>
      <c r="N31" s="12">
        <f t="shared" si="9"/>
        <v>0</v>
      </c>
      <c r="O31" s="12">
        <f t="shared" si="9"/>
        <v>0</v>
      </c>
      <c r="P31" s="12">
        <f t="shared" si="9"/>
        <v>1011768.81</v>
      </c>
      <c r="Q31" s="12">
        <f t="shared" si="9"/>
        <v>-1011768.81</v>
      </c>
      <c r="R31" s="12">
        <f t="shared" si="9"/>
        <v>0</v>
      </c>
      <c r="S31" s="12">
        <f t="shared" si="9"/>
        <v>403131</v>
      </c>
      <c r="T31" s="12">
        <f t="shared" si="9"/>
        <v>0</v>
      </c>
      <c r="U31" s="12">
        <f t="shared" si="9"/>
        <v>0</v>
      </c>
      <c r="V31" s="12">
        <f t="shared" si="9"/>
        <v>0</v>
      </c>
      <c r="W31" s="12">
        <f t="shared" si="9"/>
        <v>403131</v>
      </c>
      <c r="X31" s="12">
        <f t="shared" si="9"/>
        <v>-403131</v>
      </c>
      <c r="Y31" s="12">
        <f t="shared" si="9"/>
        <v>0</v>
      </c>
      <c r="Z31" s="12">
        <f t="shared" si="9"/>
        <v>0</v>
      </c>
      <c r="AA31" s="12">
        <f t="shared" si="9"/>
        <v>0</v>
      </c>
      <c r="AB31" s="12">
        <f t="shared" si="9"/>
        <v>0</v>
      </c>
      <c r="AC31" s="12">
        <f t="shared" si="9"/>
        <v>0</v>
      </c>
      <c r="AD31" s="12">
        <f t="shared" si="9"/>
        <v>0</v>
      </c>
      <c r="AE31" s="12">
        <f t="shared" si="9"/>
        <v>0</v>
      </c>
      <c r="AF31" s="12">
        <f t="shared" si="9"/>
        <v>0</v>
      </c>
      <c r="AG31" s="12">
        <f t="shared" si="9"/>
        <v>0</v>
      </c>
      <c r="AH31" s="12">
        <f t="shared" si="9"/>
        <v>0</v>
      </c>
      <c r="AI31" s="12">
        <f t="shared" si="9"/>
        <v>0</v>
      </c>
      <c r="AJ31" s="12">
        <f t="shared" si="9"/>
        <v>0</v>
      </c>
      <c r="AK31" s="12">
        <f t="shared" si="9"/>
        <v>0</v>
      </c>
      <c r="AL31" s="12">
        <f t="shared" si="9"/>
        <v>0</v>
      </c>
    </row>
    <row r="32" spans="1:38" ht="12.75">
      <c r="A32" s="2" t="s">
        <v>54</v>
      </c>
      <c r="B32" s="3" t="s">
        <v>0</v>
      </c>
      <c r="C32" s="4" t="s">
        <v>0</v>
      </c>
      <c r="D32" s="5"/>
      <c r="E32" s="5"/>
      <c r="F32" s="5"/>
      <c r="G32" s="5"/>
      <c r="H32" s="5"/>
      <c r="I32" s="11">
        <f t="shared" si="1"/>
        <v>0</v>
      </c>
      <c r="J32" s="11">
        <f t="shared" si="2"/>
        <v>0</v>
      </c>
      <c r="K32" s="5"/>
      <c r="L32" s="5"/>
      <c r="M32" s="5"/>
      <c r="N32" s="5"/>
      <c r="O32" s="5"/>
      <c r="P32" s="11">
        <f t="shared" si="3"/>
        <v>0</v>
      </c>
      <c r="Q32" s="11">
        <f t="shared" si="4"/>
        <v>0</v>
      </c>
      <c r="R32" s="5"/>
      <c r="S32" s="5"/>
      <c r="T32" s="5"/>
      <c r="U32" s="5"/>
      <c r="V32" s="5"/>
      <c r="W32" s="11">
        <f>SUM(S32:V32)</f>
        <v>0</v>
      </c>
      <c r="X32" s="11">
        <f>SUM(R32-W32)</f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25.5">
      <c r="A33" s="2" t="s">
        <v>55</v>
      </c>
      <c r="B33" s="3" t="s">
        <v>56</v>
      </c>
      <c r="C33" s="4" t="s">
        <v>57</v>
      </c>
      <c r="D33" s="5"/>
      <c r="E33" s="5"/>
      <c r="F33" s="5"/>
      <c r="G33" s="5"/>
      <c r="H33" s="5"/>
      <c r="I33" s="11">
        <f t="shared" si="1"/>
        <v>0</v>
      </c>
      <c r="J33" s="11">
        <f t="shared" si="2"/>
        <v>0</v>
      </c>
      <c r="K33" s="5"/>
      <c r="L33" s="5">
        <f>1414899.81-48131-5000-350000</f>
        <v>1011768.81</v>
      </c>
      <c r="M33" s="5"/>
      <c r="N33" s="5"/>
      <c r="O33" s="5"/>
      <c r="P33" s="11">
        <f t="shared" si="3"/>
        <v>1011768.81</v>
      </c>
      <c r="Q33" s="11">
        <f t="shared" si="4"/>
        <v>-1011768.81</v>
      </c>
      <c r="R33" s="5"/>
      <c r="S33" s="5"/>
      <c r="T33" s="5"/>
      <c r="U33" s="5"/>
      <c r="V33" s="5"/>
      <c r="W33" s="11">
        <f>SUM(S33:V33)</f>
        <v>0</v>
      </c>
      <c r="X33" s="11">
        <f>SUM(R33-W33)</f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2" t="s">
        <v>58</v>
      </c>
      <c r="B34" s="3" t="s">
        <v>59</v>
      </c>
      <c r="C34" s="4" t="s">
        <v>60</v>
      </c>
      <c r="D34" s="5"/>
      <c r="E34" s="5"/>
      <c r="F34" s="5"/>
      <c r="G34" s="5"/>
      <c r="H34" s="5"/>
      <c r="I34" s="11">
        <f t="shared" si="1"/>
        <v>0</v>
      </c>
      <c r="J34" s="11">
        <f t="shared" si="2"/>
        <v>0</v>
      </c>
      <c r="K34" s="5"/>
      <c r="L34" s="5"/>
      <c r="M34" s="5"/>
      <c r="N34" s="5"/>
      <c r="O34" s="5"/>
      <c r="P34" s="11">
        <f t="shared" si="3"/>
        <v>0</v>
      </c>
      <c r="Q34" s="11">
        <f t="shared" si="4"/>
        <v>0</v>
      </c>
      <c r="R34" s="5"/>
      <c r="S34" s="5">
        <f>48131+5000+350000</f>
        <v>403131</v>
      </c>
      <c r="T34" s="5"/>
      <c r="U34" s="5"/>
      <c r="V34" s="5"/>
      <c r="W34" s="11">
        <f>SUM(S34:V34)</f>
        <v>403131</v>
      </c>
      <c r="X34" s="11">
        <f>SUM(R34-W34)</f>
        <v>-403131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>
      <c r="A35" s="2" t="s">
        <v>61</v>
      </c>
      <c r="B35" s="3" t="s">
        <v>62</v>
      </c>
      <c r="C35" s="4" t="s">
        <v>63</v>
      </c>
      <c r="D35" s="5"/>
      <c r="E35" s="5"/>
      <c r="F35" s="5"/>
      <c r="G35" s="5"/>
      <c r="H35" s="5"/>
      <c r="I35" s="11">
        <f t="shared" si="1"/>
        <v>0</v>
      </c>
      <c r="J35" s="11">
        <f t="shared" si="2"/>
        <v>0</v>
      </c>
      <c r="K35" s="5"/>
      <c r="L35" s="5"/>
      <c r="M35" s="5"/>
      <c r="N35" s="5"/>
      <c r="O35" s="5"/>
      <c r="P35" s="11">
        <f t="shared" si="3"/>
        <v>0</v>
      </c>
      <c r="Q35" s="11">
        <f t="shared" si="4"/>
        <v>0</v>
      </c>
      <c r="R35" s="5"/>
      <c r="S35" s="5"/>
      <c r="T35" s="5"/>
      <c r="U35" s="5"/>
      <c r="V35" s="5"/>
      <c r="W35" s="11">
        <f>SUM(S35:V35)</f>
        <v>0</v>
      </c>
      <c r="X35" s="11">
        <f>SUM(R35-W35)</f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.75">
      <c r="A36" s="2" t="s">
        <v>64</v>
      </c>
      <c r="B36" s="3" t="s">
        <v>65</v>
      </c>
      <c r="C36" s="4" t="s">
        <v>66</v>
      </c>
      <c r="D36" s="5"/>
      <c r="E36" s="5"/>
      <c r="F36" s="5"/>
      <c r="G36" s="5"/>
      <c r="H36" s="5"/>
      <c r="I36" s="11">
        <f t="shared" si="1"/>
        <v>0</v>
      </c>
      <c r="J36" s="11">
        <f t="shared" si="2"/>
        <v>0</v>
      </c>
      <c r="K36" s="5"/>
      <c r="L36" s="5"/>
      <c r="M36" s="5"/>
      <c r="N36" s="5"/>
      <c r="O36" s="5"/>
      <c r="P36" s="11">
        <f t="shared" si="3"/>
        <v>0</v>
      </c>
      <c r="Q36" s="11">
        <f t="shared" si="4"/>
        <v>0</v>
      </c>
      <c r="R36" s="5"/>
      <c r="S36" s="5"/>
      <c r="T36" s="5"/>
      <c r="U36" s="5"/>
      <c r="V36" s="5"/>
      <c r="W36" s="11">
        <f>SUM(S36:V36)</f>
        <v>0</v>
      </c>
      <c r="X36" s="11">
        <f>SUM(R36-W36)</f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3" customFormat="1" ht="12.75">
      <c r="A37" s="8" t="s">
        <v>67</v>
      </c>
      <c r="B37" s="9" t="s">
        <v>68</v>
      </c>
      <c r="C37" s="10" t="s">
        <v>0</v>
      </c>
      <c r="D37" s="12">
        <f>SUM(D39+D43+D51+D55+D59+D63+D67+D68+D74)</f>
        <v>0</v>
      </c>
      <c r="E37" s="12">
        <f>SUM(E39+E43+E51+E55+E59+E63+E67+E68+E74)</f>
        <v>32935</v>
      </c>
      <c r="F37" s="12">
        <f>SUM(F39+F43+F51+F55+F59+F63+F67+F68+F74)</f>
        <v>0</v>
      </c>
      <c r="G37" s="12">
        <f>SUM(G39+G43+G51+G55+G59+G63+G67+G68+G74)</f>
        <v>0</v>
      </c>
      <c r="H37" s="12">
        <f>SUM(H39+H43+H51+H55+H59+H63+H67+H68+H74)</f>
        <v>0</v>
      </c>
      <c r="I37" s="12">
        <f t="shared" si="1"/>
        <v>32935</v>
      </c>
      <c r="J37" s="12">
        <f t="shared" si="2"/>
        <v>-32935</v>
      </c>
      <c r="K37" s="12">
        <f aca="true" t="shared" si="10" ref="K37:AL37">SUM(K39+K43+K51+K55+K59+K63+K67+K68+K74)</f>
        <v>0</v>
      </c>
      <c r="L37" s="12">
        <f t="shared" si="10"/>
        <v>1011768.8099999999</v>
      </c>
      <c r="M37" s="12">
        <f t="shared" si="10"/>
        <v>0</v>
      </c>
      <c r="N37" s="12">
        <f t="shared" si="10"/>
        <v>0</v>
      </c>
      <c r="O37" s="12">
        <f t="shared" si="10"/>
        <v>0</v>
      </c>
      <c r="P37" s="12">
        <f t="shared" si="10"/>
        <v>1011768.8099999999</v>
      </c>
      <c r="Q37" s="12">
        <f t="shared" si="10"/>
        <v>-1011768.8099999999</v>
      </c>
      <c r="R37" s="12">
        <f t="shared" si="10"/>
        <v>0</v>
      </c>
      <c r="S37" s="12">
        <f t="shared" si="10"/>
        <v>403131</v>
      </c>
      <c r="T37" s="12">
        <f t="shared" si="10"/>
        <v>0</v>
      </c>
      <c r="U37" s="12">
        <f t="shared" si="10"/>
        <v>0</v>
      </c>
      <c r="V37" s="12">
        <f t="shared" si="10"/>
        <v>0</v>
      </c>
      <c r="W37" s="12">
        <f t="shared" si="10"/>
        <v>403131</v>
      </c>
      <c r="X37" s="12">
        <f t="shared" si="10"/>
        <v>-403131</v>
      </c>
      <c r="Y37" s="12">
        <f t="shared" si="10"/>
        <v>0</v>
      </c>
      <c r="Z37" s="12">
        <f t="shared" si="10"/>
        <v>0</v>
      </c>
      <c r="AA37" s="12">
        <f t="shared" si="10"/>
        <v>0</v>
      </c>
      <c r="AB37" s="12">
        <f t="shared" si="10"/>
        <v>0</v>
      </c>
      <c r="AC37" s="12">
        <f t="shared" si="10"/>
        <v>0</v>
      </c>
      <c r="AD37" s="12">
        <f t="shared" si="10"/>
        <v>0</v>
      </c>
      <c r="AE37" s="12">
        <f t="shared" si="10"/>
        <v>0</v>
      </c>
      <c r="AF37" s="12">
        <f t="shared" si="10"/>
        <v>0</v>
      </c>
      <c r="AG37" s="12">
        <f t="shared" si="10"/>
        <v>0</v>
      </c>
      <c r="AH37" s="12">
        <f t="shared" si="10"/>
        <v>0</v>
      </c>
      <c r="AI37" s="12">
        <f t="shared" si="10"/>
        <v>0</v>
      </c>
      <c r="AJ37" s="12">
        <f t="shared" si="10"/>
        <v>0</v>
      </c>
      <c r="AK37" s="12">
        <f t="shared" si="10"/>
        <v>0</v>
      </c>
      <c r="AL37" s="12">
        <f t="shared" si="10"/>
        <v>0</v>
      </c>
    </row>
    <row r="38" spans="1:38" ht="12.75">
      <c r="A38" s="2" t="s">
        <v>22</v>
      </c>
      <c r="B38" s="3" t="s">
        <v>0</v>
      </c>
      <c r="C38" s="4" t="s">
        <v>0</v>
      </c>
      <c r="D38" s="5"/>
      <c r="E38" s="5"/>
      <c r="F38" s="5"/>
      <c r="G38" s="5"/>
      <c r="H38" s="5"/>
      <c r="I38" s="5">
        <f t="shared" si="1"/>
        <v>0</v>
      </c>
      <c r="J38" s="5">
        <f t="shared" si="2"/>
        <v>0</v>
      </c>
      <c r="K38" s="5"/>
      <c r="L38" s="5"/>
      <c r="M38" s="5"/>
      <c r="N38" s="5"/>
      <c r="O38" s="5"/>
      <c r="P38" s="5">
        <f t="shared" si="3"/>
        <v>0</v>
      </c>
      <c r="Q38" s="5">
        <f t="shared" si="4"/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3" customFormat="1" ht="25.5">
      <c r="A39" s="8" t="s">
        <v>69</v>
      </c>
      <c r="B39" s="9" t="s">
        <v>70</v>
      </c>
      <c r="C39" s="10" t="s">
        <v>0</v>
      </c>
      <c r="D39" s="12">
        <f>SUM(D40:D42)</f>
        <v>0</v>
      </c>
      <c r="E39" s="12">
        <f>SUM(E40:E42)</f>
        <v>0</v>
      </c>
      <c r="F39" s="12">
        <f>SUM(F40:F42)</f>
        <v>0</v>
      </c>
      <c r="G39" s="12">
        <f>SUM(G40:G42)</f>
        <v>0</v>
      </c>
      <c r="H39" s="12">
        <f>SUM(H40:H42)</f>
        <v>0</v>
      </c>
      <c r="I39" s="12">
        <f t="shared" si="1"/>
        <v>0</v>
      </c>
      <c r="J39" s="12">
        <f t="shared" si="2"/>
        <v>0</v>
      </c>
      <c r="K39" s="12">
        <f aca="true" t="shared" si="11" ref="K39:AL39">SUM(K40:K42)</f>
        <v>0</v>
      </c>
      <c r="L39" s="12">
        <f t="shared" si="11"/>
        <v>830106.9299999999</v>
      </c>
      <c r="M39" s="12">
        <f t="shared" si="11"/>
        <v>0</v>
      </c>
      <c r="N39" s="12">
        <f t="shared" si="11"/>
        <v>0</v>
      </c>
      <c r="O39" s="12">
        <f t="shared" si="11"/>
        <v>0</v>
      </c>
      <c r="P39" s="12">
        <f t="shared" si="11"/>
        <v>830106.9299999999</v>
      </c>
      <c r="Q39" s="12">
        <f t="shared" si="11"/>
        <v>-830106.9299999999</v>
      </c>
      <c r="R39" s="12">
        <f t="shared" si="11"/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12">
        <f t="shared" si="11"/>
        <v>0</v>
      </c>
      <c r="W39" s="12">
        <f t="shared" si="11"/>
        <v>0</v>
      </c>
      <c r="X39" s="12">
        <f t="shared" si="11"/>
        <v>0</v>
      </c>
      <c r="Y39" s="12">
        <f t="shared" si="11"/>
        <v>0</v>
      </c>
      <c r="Z39" s="12">
        <f t="shared" si="11"/>
        <v>0</v>
      </c>
      <c r="AA39" s="12">
        <f t="shared" si="11"/>
        <v>0</v>
      </c>
      <c r="AB39" s="12">
        <f t="shared" si="11"/>
        <v>0</v>
      </c>
      <c r="AC39" s="12">
        <f t="shared" si="11"/>
        <v>0</v>
      </c>
      <c r="AD39" s="12">
        <f t="shared" si="11"/>
        <v>0</v>
      </c>
      <c r="AE39" s="12">
        <f t="shared" si="11"/>
        <v>0</v>
      </c>
      <c r="AF39" s="12">
        <f t="shared" si="11"/>
        <v>0</v>
      </c>
      <c r="AG39" s="12">
        <f t="shared" si="11"/>
        <v>0</v>
      </c>
      <c r="AH39" s="12">
        <f t="shared" si="11"/>
        <v>0</v>
      </c>
      <c r="AI39" s="12">
        <f t="shared" si="11"/>
        <v>0</v>
      </c>
      <c r="AJ39" s="12">
        <f t="shared" si="11"/>
        <v>0</v>
      </c>
      <c r="AK39" s="12">
        <f t="shared" si="11"/>
        <v>0</v>
      </c>
      <c r="AL39" s="12">
        <f t="shared" si="11"/>
        <v>0</v>
      </c>
    </row>
    <row r="40" spans="1:38" ht="12.75">
      <c r="A40" s="2" t="s">
        <v>71</v>
      </c>
      <c r="B40" s="3" t="s">
        <v>72</v>
      </c>
      <c r="C40" s="4" t="s">
        <v>73</v>
      </c>
      <c r="D40" s="5"/>
      <c r="E40" s="5"/>
      <c r="F40" s="5"/>
      <c r="G40" s="5"/>
      <c r="H40" s="5"/>
      <c r="I40" s="5">
        <f t="shared" si="1"/>
        <v>0</v>
      </c>
      <c r="J40" s="5">
        <f t="shared" si="2"/>
        <v>0</v>
      </c>
      <c r="K40" s="5"/>
      <c r="L40" s="5">
        <v>632412.69</v>
      </c>
      <c r="M40" s="5"/>
      <c r="N40" s="5"/>
      <c r="O40" s="5"/>
      <c r="P40" s="5">
        <f t="shared" si="3"/>
        <v>632412.69</v>
      </c>
      <c r="Q40" s="5">
        <f t="shared" si="4"/>
        <v>-632412.69</v>
      </c>
      <c r="R40" s="5"/>
      <c r="S40" s="5"/>
      <c r="T40" s="5"/>
      <c r="U40" s="5"/>
      <c r="V40" s="5"/>
      <c r="W40" s="11">
        <f>SUM(S40:V40)</f>
        <v>0</v>
      </c>
      <c r="X40" s="11">
        <f>SUM(R40-W40)</f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>
      <c r="A41" s="2" t="s">
        <v>74</v>
      </c>
      <c r="B41" s="3" t="s">
        <v>75</v>
      </c>
      <c r="C41" s="4" t="s">
        <v>76</v>
      </c>
      <c r="D41" s="5"/>
      <c r="E41" s="5"/>
      <c r="F41" s="5"/>
      <c r="G41" s="5"/>
      <c r="H41" s="5"/>
      <c r="I41" s="5">
        <f t="shared" si="1"/>
        <v>0</v>
      </c>
      <c r="J41" s="5">
        <f t="shared" si="2"/>
        <v>0</v>
      </c>
      <c r="K41" s="5"/>
      <c r="L41" s="5"/>
      <c r="M41" s="5"/>
      <c r="N41" s="5"/>
      <c r="O41" s="5"/>
      <c r="P41" s="5">
        <f t="shared" si="3"/>
        <v>0</v>
      </c>
      <c r="Q41" s="5">
        <f t="shared" si="4"/>
        <v>0</v>
      </c>
      <c r="R41" s="5"/>
      <c r="S41" s="5"/>
      <c r="T41" s="5"/>
      <c r="U41" s="5"/>
      <c r="V41" s="5"/>
      <c r="W41" s="11">
        <f>SUM(S41:V41)</f>
        <v>0</v>
      </c>
      <c r="X41" s="11">
        <f>SUM(R41-W41)</f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.75">
      <c r="A42" s="2" t="s">
        <v>77</v>
      </c>
      <c r="B42" s="3" t="s">
        <v>78</v>
      </c>
      <c r="C42" s="4" t="s">
        <v>79</v>
      </c>
      <c r="D42" s="5"/>
      <c r="E42" s="5"/>
      <c r="F42" s="5"/>
      <c r="G42" s="5"/>
      <c r="H42" s="5"/>
      <c r="I42" s="5">
        <f t="shared" si="1"/>
        <v>0</v>
      </c>
      <c r="J42" s="5">
        <f t="shared" si="2"/>
        <v>0</v>
      </c>
      <c r="K42" s="5"/>
      <c r="L42" s="5">
        <v>197694.24</v>
      </c>
      <c r="M42" s="5"/>
      <c r="N42" s="5"/>
      <c r="O42" s="5"/>
      <c r="P42" s="5">
        <f t="shared" si="3"/>
        <v>197694.24</v>
      </c>
      <c r="Q42" s="5">
        <f t="shared" si="4"/>
        <v>-197694.24</v>
      </c>
      <c r="R42" s="5"/>
      <c r="S42" s="5"/>
      <c r="T42" s="5"/>
      <c r="U42" s="5"/>
      <c r="V42" s="5"/>
      <c r="W42" s="11">
        <f>SUM(S42:V42)</f>
        <v>0</v>
      </c>
      <c r="X42" s="11">
        <f>SUM(R42-W42)</f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3" customFormat="1" ht="12.75">
      <c r="A43" s="8" t="s">
        <v>80</v>
      </c>
      <c r="B43" s="9" t="s">
        <v>81</v>
      </c>
      <c r="C43" s="10" t="s">
        <v>0</v>
      </c>
      <c r="D43" s="12">
        <f>SUM(D45:D50)</f>
        <v>0</v>
      </c>
      <c r="E43" s="12">
        <f>SUM(E45:E50)</f>
        <v>0</v>
      </c>
      <c r="F43" s="12">
        <f>SUM(F45:F50)</f>
        <v>0</v>
      </c>
      <c r="G43" s="12">
        <f>SUM(G45:G50)</f>
        <v>0</v>
      </c>
      <c r="H43" s="12">
        <f>SUM(H45:H50)</f>
        <v>0</v>
      </c>
      <c r="I43" s="12">
        <f t="shared" si="1"/>
        <v>0</v>
      </c>
      <c r="J43" s="12">
        <f t="shared" si="2"/>
        <v>0</v>
      </c>
      <c r="K43" s="12">
        <f aca="true" t="shared" si="12" ref="K43:AL43">SUM(K45:K50)</f>
        <v>0</v>
      </c>
      <c r="L43" s="12">
        <f t="shared" si="12"/>
        <v>79986.88</v>
      </c>
      <c r="M43" s="12">
        <f t="shared" si="12"/>
        <v>0</v>
      </c>
      <c r="N43" s="12">
        <f t="shared" si="12"/>
        <v>0</v>
      </c>
      <c r="O43" s="12">
        <f t="shared" si="12"/>
        <v>0</v>
      </c>
      <c r="P43" s="12">
        <f t="shared" si="12"/>
        <v>79986.88</v>
      </c>
      <c r="Q43" s="12">
        <f t="shared" si="12"/>
        <v>-79986.88</v>
      </c>
      <c r="R43" s="12">
        <f t="shared" si="12"/>
        <v>0</v>
      </c>
      <c r="S43" s="12">
        <f t="shared" si="12"/>
        <v>350000</v>
      </c>
      <c r="T43" s="12">
        <f t="shared" si="12"/>
        <v>0</v>
      </c>
      <c r="U43" s="12">
        <f t="shared" si="12"/>
        <v>0</v>
      </c>
      <c r="V43" s="12">
        <f t="shared" si="12"/>
        <v>0</v>
      </c>
      <c r="W43" s="12">
        <f t="shared" si="12"/>
        <v>350000</v>
      </c>
      <c r="X43" s="12">
        <f t="shared" si="12"/>
        <v>-350000</v>
      </c>
      <c r="Y43" s="12">
        <f t="shared" si="12"/>
        <v>0</v>
      </c>
      <c r="Z43" s="12">
        <f t="shared" si="12"/>
        <v>0</v>
      </c>
      <c r="AA43" s="12">
        <f t="shared" si="12"/>
        <v>0</v>
      </c>
      <c r="AB43" s="12">
        <f t="shared" si="12"/>
        <v>0</v>
      </c>
      <c r="AC43" s="12">
        <f t="shared" si="12"/>
        <v>0</v>
      </c>
      <c r="AD43" s="12">
        <f t="shared" si="12"/>
        <v>0</v>
      </c>
      <c r="AE43" s="12">
        <f t="shared" si="12"/>
        <v>0</v>
      </c>
      <c r="AF43" s="12">
        <f t="shared" si="12"/>
        <v>0</v>
      </c>
      <c r="AG43" s="12">
        <f t="shared" si="12"/>
        <v>0</v>
      </c>
      <c r="AH43" s="12">
        <f t="shared" si="12"/>
        <v>0</v>
      </c>
      <c r="AI43" s="12">
        <f t="shared" si="12"/>
        <v>0</v>
      </c>
      <c r="AJ43" s="12">
        <f t="shared" si="12"/>
        <v>0</v>
      </c>
      <c r="AK43" s="12">
        <f t="shared" si="12"/>
        <v>0</v>
      </c>
      <c r="AL43" s="12">
        <f t="shared" si="12"/>
        <v>0</v>
      </c>
    </row>
    <row r="44" spans="1:38" ht="12.75">
      <c r="A44" s="2" t="s">
        <v>82</v>
      </c>
      <c r="B44" s="3" t="s">
        <v>0</v>
      </c>
      <c r="C44" s="4" t="s">
        <v>0</v>
      </c>
      <c r="D44" s="5"/>
      <c r="E44" s="5"/>
      <c r="F44" s="5"/>
      <c r="G44" s="5"/>
      <c r="H44" s="5"/>
      <c r="I44" s="5">
        <f t="shared" si="1"/>
        <v>0</v>
      </c>
      <c r="J44" s="5">
        <f t="shared" si="2"/>
        <v>0</v>
      </c>
      <c r="K44" s="5"/>
      <c r="L44" s="5"/>
      <c r="M44" s="5"/>
      <c r="N44" s="5"/>
      <c r="O44" s="5"/>
      <c r="P44" s="5">
        <f t="shared" si="3"/>
        <v>0</v>
      </c>
      <c r="Q44" s="5">
        <f t="shared" si="4"/>
        <v>0</v>
      </c>
      <c r="R44" s="5"/>
      <c r="S44" s="5"/>
      <c r="T44" s="5"/>
      <c r="U44" s="5"/>
      <c r="V44" s="5"/>
      <c r="W44" s="11">
        <f aca="true" t="shared" si="13" ref="W44:W50">SUM(S44:V44)</f>
        <v>0</v>
      </c>
      <c r="X44" s="11">
        <f aca="true" t="shared" si="14" ref="X44:X50">SUM(R44-W44)</f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>
      <c r="A45" s="2" t="s">
        <v>83</v>
      </c>
      <c r="B45" s="3" t="s">
        <v>84</v>
      </c>
      <c r="C45" s="4" t="s">
        <v>85</v>
      </c>
      <c r="D45" s="5"/>
      <c r="E45" s="5"/>
      <c r="F45" s="5"/>
      <c r="G45" s="5"/>
      <c r="H45" s="5"/>
      <c r="I45" s="5">
        <f t="shared" si="1"/>
        <v>0</v>
      </c>
      <c r="J45" s="5">
        <f t="shared" si="2"/>
        <v>0</v>
      </c>
      <c r="K45" s="5"/>
      <c r="L45" s="5">
        <v>7000</v>
      </c>
      <c r="M45" s="5"/>
      <c r="N45" s="5"/>
      <c r="O45" s="5"/>
      <c r="P45" s="5">
        <f t="shared" si="3"/>
        <v>7000</v>
      </c>
      <c r="Q45" s="5">
        <f t="shared" si="4"/>
        <v>-7000</v>
      </c>
      <c r="R45" s="5"/>
      <c r="S45" s="5"/>
      <c r="T45" s="5"/>
      <c r="U45" s="5"/>
      <c r="V45" s="5"/>
      <c r="W45" s="11">
        <f t="shared" si="13"/>
        <v>0</v>
      </c>
      <c r="X45" s="11">
        <f t="shared" si="14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>
      <c r="A46" s="2" t="s">
        <v>86</v>
      </c>
      <c r="B46" s="3" t="s">
        <v>87</v>
      </c>
      <c r="C46" s="4" t="s">
        <v>88</v>
      </c>
      <c r="D46" s="5"/>
      <c r="E46" s="5"/>
      <c r="F46" s="5"/>
      <c r="G46" s="5"/>
      <c r="H46" s="5"/>
      <c r="I46" s="5">
        <f t="shared" si="1"/>
        <v>0</v>
      </c>
      <c r="J46" s="5">
        <f t="shared" si="2"/>
        <v>0</v>
      </c>
      <c r="K46" s="5"/>
      <c r="L46" s="5"/>
      <c r="M46" s="5"/>
      <c r="N46" s="5"/>
      <c r="O46" s="5"/>
      <c r="P46" s="5">
        <f t="shared" si="3"/>
        <v>0</v>
      </c>
      <c r="Q46" s="5">
        <f t="shared" si="4"/>
        <v>0</v>
      </c>
      <c r="R46" s="5"/>
      <c r="S46" s="5"/>
      <c r="T46" s="5"/>
      <c r="U46" s="5"/>
      <c r="V46" s="5"/>
      <c r="W46" s="11">
        <f t="shared" si="13"/>
        <v>0</v>
      </c>
      <c r="X46" s="11">
        <f t="shared" si="14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2.75">
      <c r="A47" s="2" t="s">
        <v>89</v>
      </c>
      <c r="B47" s="3" t="s">
        <v>90</v>
      </c>
      <c r="C47" s="4" t="s">
        <v>91</v>
      </c>
      <c r="D47" s="5"/>
      <c r="E47" s="5"/>
      <c r="F47" s="5"/>
      <c r="G47" s="5"/>
      <c r="H47" s="5"/>
      <c r="I47" s="5">
        <f t="shared" si="1"/>
        <v>0</v>
      </c>
      <c r="J47" s="5">
        <f t="shared" si="2"/>
        <v>0</v>
      </c>
      <c r="K47" s="5"/>
      <c r="L47" s="5">
        <f>400918.88-350000</f>
        <v>50918.880000000005</v>
      </c>
      <c r="M47" s="5"/>
      <c r="N47" s="5"/>
      <c r="O47" s="5"/>
      <c r="P47" s="5">
        <f t="shared" si="3"/>
        <v>50918.880000000005</v>
      </c>
      <c r="Q47" s="5">
        <f t="shared" si="4"/>
        <v>-50918.880000000005</v>
      </c>
      <c r="R47" s="5"/>
      <c r="S47" s="5">
        <v>350000</v>
      </c>
      <c r="T47" s="5"/>
      <c r="U47" s="5"/>
      <c r="V47" s="5"/>
      <c r="W47" s="11">
        <f t="shared" si="13"/>
        <v>350000</v>
      </c>
      <c r="X47" s="11">
        <f t="shared" si="14"/>
        <v>-350000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2.75">
      <c r="A48" s="2" t="s">
        <v>92</v>
      </c>
      <c r="B48" s="3" t="s">
        <v>93</v>
      </c>
      <c r="C48" s="4" t="s">
        <v>94</v>
      </c>
      <c r="D48" s="5"/>
      <c r="E48" s="5"/>
      <c r="F48" s="5"/>
      <c r="G48" s="5"/>
      <c r="H48" s="5"/>
      <c r="I48" s="5">
        <f t="shared" si="1"/>
        <v>0</v>
      </c>
      <c r="J48" s="5">
        <f t="shared" si="2"/>
        <v>0</v>
      </c>
      <c r="K48" s="5"/>
      <c r="L48" s="5"/>
      <c r="M48" s="5"/>
      <c r="N48" s="5"/>
      <c r="O48" s="5"/>
      <c r="P48" s="5">
        <f t="shared" si="3"/>
        <v>0</v>
      </c>
      <c r="Q48" s="5">
        <f t="shared" si="4"/>
        <v>0</v>
      </c>
      <c r="R48" s="5"/>
      <c r="S48" s="5"/>
      <c r="T48" s="5"/>
      <c r="U48" s="5"/>
      <c r="V48" s="5"/>
      <c r="W48" s="11">
        <f t="shared" si="13"/>
        <v>0</v>
      </c>
      <c r="X48" s="11">
        <f t="shared" si="14"/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2.75">
      <c r="A49" s="2" t="s">
        <v>95</v>
      </c>
      <c r="B49" s="3" t="s">
        <v>96</v>
      </c>
      <c r="C49" s="4" t="s">
        <v>97</v>
      </c>
      <c r="D49" s="5"/>
      <c r="E49" s="5"/>
      <c r="F49" s="5"/>
      <c r="G49" s="5"/>
      <c r="H49" s="5"/>
      <c r="I49" s="5">
        <f t="shared" si="1"/>
        <v>0</v>
      </c>
      <c r="J49" s="5">
        <f t="shared" si="2"/>
        <v>0</v>
      </c>
      <c r="K49" s="5"/>
      <c r="L49" s="5">
        <v>15768</v>
      </c>
      <c r="M49" s="5"/>
      <c r="N49" s="5"/>
      <c r="O49" s="5"/>
      <c r="P49" s="5">
        <f t="shared" si="3"/>
        <v>15768</v>
      </c>
      <c r="Q49" s="5">
        <f t="shared" si="4"/>
        <v>-15768</v>
      </c>
      <c r="R49" s="5"/>
      <c r="S49" s="5"/>
      <c r="T49" s="5"/>
      <c r="U49" s="5"/>
      <c r="V49" s="5"/>
      <c r="W49" s="11">
        <f t="shared" si="13"/>
        <v>0</v>
      </c>
      <c r="X49" s="11">
        <f t="shared" si="14"/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2.75">
      <c r="A50" s="2" t="s">
        <v>98</v>
      </c>
      <c r="B50" s="3" t="s">
        <v>99</v>
      </c>
      <c r="C50" s="4" t="s">
        <v>100</v>
      </c>
      <c r="D50" s="5"/>
      <c r="E50" s="5"/>
      <c r="F50" s="5"/>
      <c r="G50" s="5"/>
      <c r="H50" s="5"/>
      <c r="I50" s="5">
        <f t="shared" si="1"/>
        <v>0</v>
      </c>
      <c r="J50" s="5">
        <f t="shared" si="2"/>
        <v>0</v>
      </c>
      <c r="K50" s="5"/>
      <c r="L50" s="5">
        <v>6300</v>
      </c>
      <c r="M50" s="5"/>
      <c r="N50" s="5"/>
      <c r="O50" s="5"/>
      <c r="P50" s="5">
        <f t="shared" si="3"/>
        <v>6300</v>
      </c>
      <c r="Q50" s="5">
        <f t="shared" si="4"/>
        <v>-6300</v>
      </c>
      <c r="R50" s="5"/>
      <c r="S50" s="5"/>
      <c r="T50" s="5"/>
      <c r="U50" s="5"/>
      <c r="V50" s="5"/>
      <c r="W50" s="11">
        <f t="shared" si="13"/>
        <v>0</v>
      </c>
      <c r="X50" s="11">
        <f t="shared" si="14"/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s="13" customFormat="1" ht="25.5">
      <c r="A51" s="8" t="s">
        <v>101</v>
      </c>
      <c r="B51" s="9" t="s">
        <v>102</v>
      </c>
      <c r="C51" s="10" t="s">
        <v>0</v>
      </c>
      <c r="D51" s="12">
        <f>SUM(D53:D54)</f>
        <v>0</v>
      </c>
      <c r="E51" s="12">
        <f>SUM(E53:E54)</f>
        <v>0</v>
      </c>
      <c r="F51" s="12">
        <f>SUM(F53:F54)</f>
        <v>0</v>
      </c>
      <c r="G51" s="12">
        <f>SUM(G53:G54)</f>
        <v>0</v>
      </c>
      <c r="H51" s="12">
        <f>SUM(H53:H54)</f>
        <v>0</v>
      </c>
      <c r="I51" s="12">
        <f t="shared" si="1"/>
        <v>0</v>
      </c>
      <c r="J51" s="12">
        <f t="shared" si="2"/>
        <v>0</v>
      </c>
      <c r="K51" s="12">
        <f aca="true" t="shared" si="15" ref="K51:AL51">SUM(K53:K54)</f>
        <v>0</v>
      </c>
      <c r="L51" s="12">
        <f t="shared" si="15"/>
        <v>0</v>
      </c>
      <c r="M51" s="12">
        <f t="shared" si="15"/>
        <v>0</v>
      </c>
      <c r="N51" s="12">
        <f t="shared" si="15"/>
        <v>0</v>
      </c>
      <c r="O51" s="12">
        <f t="shared" si="15"/>
        <v>0</v>
      </c>
      <c r="P51" s="12">
        <f t="shared" si="15"/>
        <v>0</v>
      </c>
      <c r="Q51" s="12">
        <f t="shared" si="15"/>
        <v>0</v>
      </c>
      <c r="R51" s="12">
        <f t="shared" si="15"/>
        <v>0</v>
      </c>
      <c r="S51" s="12">
        <f t="shared" si="15"/>
        <v>0</v>
      </c>
      <c r="T51" s="12">
        <f t="shared" si="15"/>
        <v>0</v>
      </c>
      <c r="U51" s="12">
        <f t="shared" si="15"/>
        <v>0</v>
      </c>
      <c r="V51" s="12">
        <f t="shared" si="15"/>
        <v>0</v>
      </c>
      <c r="W51" s="12">
        <f t="shared" si="15"/>
        <v>0</v>
      </c>
      <c r="X51" s="12">
        <f t="shared" si="15"/>
        <v>0</v>
      </c>
      <c r="Y51" s="12">
        <f t="shared" si="15"/>
        <v>0</v>
      </c>
      <c r="Z51" s="12">
        <f t="shared" si="15"/>
        <v>0</v>
      </c>
      <c r="AA51" s="12">
        <f t="shared" si="15"/>
        <v>0</v>
      </c>
      <c r="AB51" s="12">
        <f t="shared" si="15"/>
        <v>0</v>
      </c>
      <c r="AC51" s="12">
        <f t="shared" si="15"/>
        <v>0</v>
      </c>
      <c r="AD51" s="12">
        <f t="shared" si="15"/>
        <v>0</v>
      </c>
      <c r="AE51" s="12">
        <f t="shared" si="15"/>
        <v>0</v>
      </c>
      <c r="AF51" s="12">
        <f t="shared" si="15"/>
        <v>0</v>
      </c>
      <c r="AG51" s="12">
        <f t="shared" si="15"/>
        <v>0</v>
      </c>
      <c r="AH51" s="12">
        <f t="shared" si="15"/>
        <v>0</v>
      </c>
      <c r="AI51" s="12">
        <f t="shared" si="15"/>
        <v>0</v>
      </c>
      <c r="AJ51" s="12">
        <f t="shared" si="15"/>
        <v>0</v>
      </c>
      <c r="AK51" s="12">
        <f t="shared" si="15"/>
        <v>0</v>
      </c>
      <c r="AL51" s="12">
        <f t="shared" si="15"/>
        <v>0</v>
      </c>
    </row>
    <row r="52" spans="1:38" ht="12.75">
      <c r="A52" s="2" t="s">
        <v>82</v>
      </c>
      <c r="B52" s="3" t="s">
        <v>0</v>
      </c>
      <c r="C52" s="4" t="s">
        <v>0</v>
      </c>
      <c r="D52" s="5"/>
      <c r="E52" s="5"/>
      <c r="F52" s="5"/>
      <c r="G52" s="5"/>
      <c r="H52" s="5"/>
      <c r="I52" s="5">
        <f t="shared" si="1"/>
        <v>0</v>
      </c>
      <c r="J52" s="5">
        <f t="shared" si="2"/>
        <v>0</v>
      </c>
      <c r="K52" s="5"/>
      <c r="L52" s="5"/>
      <c r="M52" s="5"/>
      <c r="N52" s="5"/>
      <c r="O52" s="5"/>
      <c r="P52" s="5">
        <f t="shared" si="3"/>
        <v>0</v>
      </c>
      <c r="Q52" s="5">
        <f t="shared" si="4"/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>
      <c r="A53" s="2" t="s">
        <v>103</v>
      </c>
      <c r="B53" s="3" t="s">
        <v>104</v>
      </c>
      <c r="C53" s="4" t="s">
        <v>105</v>
      </c>
      <c r="D53" s="5"/>
      <c r="E53" s="5"/>
      <c r="F53" s="5"/>
      <c r="G53" s="5"/>
      <c r="H53" s="5"/>
      <c r="I53" s="5">
        <f t="shared" si="1"/>
        <v>0</v>
      </c>
      <c r="J53" s="5">
        <f t="shared" si="2"/>
        <v>0</v>
      </c>
      <c r="K53" s="5"/>
      <c r="L53" s="5"/>
      <c r="M53" s="5"/>
      <c r="N53" s="5"/>
      <c r="O53" s="5"/>
      <c r="P53" s="5">
        <f t="shared" si="3"/>
        <v>0</v>
      </c>
      <c r="Q53" s="5">
        <f t="shared" si="4"/>
        <v>0</v>
      </c>
      <c r="R53" s="5"/>
      <c r="S53" s="5"/>
      <c r="T53" s="5"/>
      <c r="U53" s="5"/>
      <c r="V53" s="5"/>
      <c r="W53" s="11">
        <f>SUM(S53:V53)</f>
        <v>0</v>
      </c>
      <c r="X53" s="11">
        <f>SUM(R53-W53)</f>
        <v>0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>
      <c r="A54" s="2" t="s">
        <v>106</v>
      </c>
      <c r="B54" s="3" t="s">
        <v>107</v>
      </c>
      <c r="C54" s="4" t="s">
        <v>108</v>
      </c>
      <c r="D54" s="5"/>
      <c r="E54" s="5"/>
      <c r="F54" s="5"/>
      <c r="G54" s="5"/>
      <c r="H54" s="5"/>
      <c r="I54" s="5">
        <f t="shared" si="1"/>
        <v>0</v>
      </c>
      <c r="J54" s="5">
        <f t="shared" si="2"/>
        <v>0</v>
      </c>
      <c r="K54" s="5"/>
      <c r="L54" s="5"/>
      <c r="M54" s="5"/>
      <c r="N54" s="5"/>
      <c r="O54" s="5"/>
      <c r="P54" s="5">
        <f t="shared" si="3"/>
        <v>0</v>
      </c>
      <c r="Q54" s="5">
        <f t="shared" si="4"/>
        <v>0</v>
      </c>
      <c r="R54" s="5"/>
      <c r="S54" s="5"/>
      <c r="T54" s="5"/>
      <c r="U54" s="5"/>
      <c r="V54" s="5"/>
      <c r="W54" s="11">
        <f>SUM(S54:V54)</f>
        <v>0</v>
      </c>
      <c r="X54" s="11">
        <f>SUM(R54-W54)</f>
        <v>0</v>
      </c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s="13" customFormat="1" ht="12.75">
      <c r="A55" s="8" t="s">
        <v>109</v>
      </c>
      <c r="B55" s="9" t="s">
        <v>110</v>
      </c>
      <c r="C55" s="10" t="s">
        <v>0</v>
      </c>
      <c r="D55" s="12">
        <f>SUM(D57:D58)</f>
        <v>0</v>
      </c>
      <c r="E55" s="12">
        <f>SUM(E57:E58)</f>
        <v>0</v>
      </c>
      <c r="F55" s="12">
        <f>SUM(F57:F58)</f>
        <v>0</v>
      </c>
      <c r="G55" s="12">
        <f>SUM(G57:G58)</f>
        <v>0</v>
      </c>
      <c r="H55" s="12">
        <f>SUM(H57:H58)</f>
        <v>0</v>
      </c>
      <c r="I55" s="12">
        <f t="shared" si="1"/>
        <v>0</v>
      </c>
      <c r="J55" s="12">
        <f t="shared" si="2"/>
        <v>0</v>
      </c>
      <c r="K55" s="12">
        <f aca="true" t="shared" si="16" ref="K55:AL55">SUM(K57:K58)</f>
        <v>0</v>
      </c>
      <c r="L55" s="12">
        <f t="shared" si="16"/>
        <v>0</v>
      </c>
      <c r="M55" s="12">
        <f t="shared" si="16"/>
        <v>0</v>
      </c>
      <c r="N55" s="12">
        <f t="shared" si="16"/>
        <v>0</v>
      </c>
      <c r="O55" s="12">
        <f t="shared" si="16"/>
        <v>0</v>
      </c>
      <c r="P55" s="12">
        <f t="shared" si="16"/>
        <v>0</v>
      </c>
      <c r="Q55" s="12">
        <f t="shared" si="16"/>
        <v>0</v>
      </c>
      <c r="R55" s="12">
        <f t="shared" si="16"/>
        <v>0</v>
      </c>
      <c r="S55" s="12">
        <f t="shared" si="16"/>
        <v>0</v>
      </c>
      <c r="T55" s="12">
        <f t="shared" si="16"/>
        <v>0</v>
      </c>
      <c r="U55" s="12">
        <f t="shared" si="16"/>
        <v>0</v>
      </c>
      <c r="V55" s="12">
        <f t="shared" si="16"/>
        <v>0</v>
      </c>
      <c r="W55" s="12">
        <f t="shared" si="16"/>
        <v>0</v>
      </c>
      <c r="X55" s="12">
        <f t="shared" si="16"/>
        <v>0</v>
      </c>
      <c r="Y55" s="12">
        <f t="shared" si="16"/>
        <v>0</v>
      </c>
      <c r="Z55" s="12">
        <f t="shared" si="16"/>
        <v>0</v>
      </c>
      <c r="AA55" s="12">
        <f t="shared" si="16"/>
        <v>0</v>
      </c>
      <c r="AB55" s="12">
        <f t="shared" si="16"/>
        <v>0</v>
      </c>
      <c r="AC55" s="12">
        <f t="shared" si="16"/>
        <v>0</v>
      </c>
      <c r="AD55" s="12">
        <f t="shared" si="16"/>
        <v>0</v>
      </c>
      <c r="AE55" s="12">
        <f t="shared" si="16"/>
        <v>0</v>
      </c>
      <c r="AF55" s="12">
        <f t="shared" si="16"/>
        <v>0</v>
      </c>
      <c r="AG55" s="12">
        <f t="shared" si="16"/>
        <v>0</v>
      </c>
      <c r="AH55" s="12">
        <f t="shared" si="16"/>
        <v>0</v>
      </c>
      <c r="AI55" s="12">
        <f t="shared" si="16"/>
        <v>0</v>
      </c>
      <c r="AJ55" s="12">
        <f t="shared" si="16"/>
        <v>0</v>
      </c>
      <c r="AK55" s="12">
        <f t="shared" si="16"/>
        <v>0</v>
      </c>
      <c r="AL55" s="12">
        <f t="shared" si="16"/>
        <v>0</v>
      </c>
    </row>
    <row r="56" spans="1:38" ht="12.75">
      <c r="A56" s="2" t="s">
        <v>82</v>
      </c>
      <c r="B56" s="3" t="s">
        <v>0</v>
      </c>
      <c r="C56" s="4" t="s">
        <v>0</v>
      </c>
      <c r="D56" s="5"/>
      <c r="E56" s="5"/>
      <c r="F56" s="5"/>
      <c r="G56" s="5"/>
      <c r="H56" s="5"/>
      <c r="I56" s="5">
        <f t="shared" si="1"/>
        <v>0</v>
      </c>
      <c r="J56" s="5">
        <f t="shared" si="2"/>
        <v>0</v>
      </c>
      <c r="K56" s="5"/>
      <c r="L56" s="5"/>
      <c r="M56" s="5"/>
      <c r="N56" s="5"/>
      <c r="O56" s="5"/>
      <c r="P56" s="5">
        <f t="shared" si="3"/>
        <v>0</v>
      </c>
      <c r="Q56" s="5">
        <f t="shared" si="4"/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25.5">
      <c r="A57" s="2" t="s">
        <v>111</v>
      </c>
      <c r="B57" s="3" t="s">
        <v>112</v>
      </c>
      <c r="C57" s="4" t="s">
        <v>113</v>
      </c>
      <c r="D57" s="5"/>
      <c r="E57" s="5"/>
      <c r="F57" s="5"/>
      <c r="G57" s="5"/>
      <c r="H57" s="5"/>
      <c r="I57" s="5">
        <f t="shared" si="1"/>
        <v>0</v>
      </c>
      <c r="J57" s="5">
        <f t="shared" si="2"/>
        <v>0</v>
      </c>
      <c r="K57" s="5"/>
      <c r="L57" s="5"/>
      <c r="M57" s="5"/>
      <c r="N57" s="5"/>
      <c r="O57" s="5"/>
      <c r="P57" s="5">
        <f t="shared" si="3"/>
        <v>0</v>
      </c>
      <c r="Q57" s="5">
        <f t="shared" si="4"/>
        <v>0</v>
      </c>
      <c r="R57" s="5"/>
      <c r="S57" s="5"/>
      <c r="T57" s="5"/>
      <c r="U57" s="5"/>
      <c r="V57" s="5"/>
      <c r="W57" s="11">
        <f>SUM(S57:V57)</f>
        <v>0</v>
      </c>
      <c r="X57" s="11">
        <f>SUM(R57-W57)</f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38.25">
      <c r="A58" s="2" t="s">
        <v>114</v>
      </c>
      <c r="B58" s="3" t="s">
        <v>115</v>
      </c>
      <c r="C58" s="4" t="s">
        <v>116</v>
      </c>
      <c r="D58" s="5"/>
      <c r="E58" s="5"/>
      <c r="F58" s="5"/>
      <c r="G58" s="5"/>
      <c r="H58" s="5"/>
      <c r="I58" s="5">
        <f t="shared" si="1"/>
        <v>0</v>
      </c>
      <c r="J58" s="5">
        <f t="shared" si="2"/>
        <v>0</v>
      </c>
      <c r="K58" s="5"/>
      <c r="L58" s="5"/>
      <c r="M58" s="5"/>
      <c r="N58" s="5"/>
      <c r="O58" s="5"/>
      <c r="P58" s="5">
        <f t="shared" si="3"/>
        <v>0</v>
      </c>
      <c r="Q58" s="5">
        <f t="shared" si="4"/>
        <v>0</v>
      </c>
      <c r="R58" s="5"/>
      <c r="S58" s="5"/>
      <c r="T58" s="5"/>
      <c r="U58" s="5"/>
      <c r="V58" s="5"/>
      <c r="W58" s="11">
        <f>SUM(S58:V58)</f>
        <v>0</v>
      </c>
      <c r="X58" s="11">
        <f>SUM(R58-W58)</f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s="13" customFormat="1" ht="12.75">
      <c r="A59" s="8" t="s">
        <v>117</v>
      </c>
      <c r="B59" s="9" t="s">
        <v>118</v>
      </c>
      <c r="C59" s="10" t="s">
        <v>0</v>
      </c>
      <c r="D59" s="12">
        <f>SUM(D61:D62)</f>
        <v>0</v>
      </c>
      <c r="E59" s="12">
        <f>SUM(E61:E62)</f>
        <v>0</v>
      </c>
      <c r="F59" s="12">
        <f>SUM(F61:F62)</f>
        <v>0</v>
      </c>
      <c r="G59" s="12">
        <f>SUM(G61:G62)</f>
        <v>0</v>
      </c>
      <c r="H59" s="12">
        <f>SUM(H61:H62)</f>
        <v>0</v>
      </c>
      <c r="I59" s="12">
        <f t="shared" si="1"/>
        <v>0</v>
      </c>
      <c r="J59" s="12">
        <f t="shared" si="2"/>
        <v>0</v>
      </c>
      <c r="K59" s="12">
        <f aca="true" t="shared" si="17" ref="K59:AL59">SUM(K61:K62)</f>
        <v>0</v>
      </c>
      <c r="L59" s="12">
        <f t="shared" si="17"/>
        <v>0</v>
      </c>
      <c r="M59" s="12">
        <f t="shared" si="17"/>
        <v>0</v>
      </c>
      <c r="N59" s="12">
        <f t="shared" si="17"/>
        <v>0</v>
      </c>
      <c r="O59" s="12">
        <f t="shared" si="17"/>
        <v>0</v>
      </c>
      <c r="P59" s="12">
        <f t="shared" si="17"/>
        <v>0</v>
      </c>
      <c r="Q59" s="12">
        <f t="shared" si="17"/>
        <v>0</v>
      </c>
      <c r="R59" s="12">
        <f t="shared" si="17"/>
        <v>0</v>
      </c>
      <c r="S59" s="12">
        <f t="shared" si="17"/>
        <v>0</v>
      </c>
      <c r="T59" s="12">
        <f t="shared" si="17"/>
        <v>0</v>
      </c>
      <c r="U59" s="12">
        <f t="shared" si="17"/>
        <v>0</v>
      </c>
      <c r="V59" s="12">
        <f t="shared" si="17"/>
        <v>0</v>
      </c>
      <c r="W59" s="12">
        <f t="shared" si="17"/>
        <v>0</v>
      </c>
      <c r="X59" s="12">
        <f t="shared" si="17"/>
        <v>0</v>
      </c>
      <c r="Y59" s="12">
        <f t="shared" si="17"/>
        <v>0</v>
      </c>
      <c r="Z59" s="12">
        <f t="shared" si="17"/>
        <v>0</v>
      </c>
      <c r="AA59" s="12">
        <f t="shared" si="17"/>
        <v>0</v>
      </c>
      <c r="AB59" s="12">
        <f t="shared" si="17"/>
        <v>0</v>
      </c>
      <c r="AC59" s="12">
        <f t="shared" si="17"/>
        <v>0</v>
      </c>
      <c r="AD59" s="12">
        <f t="shared" si="17"/>
        <v>0</v>
      </c>
      <c r="AE59" s="12">
        <f t="shared" si="17"/>
        <v>0</v>
      </c>
      <c r="AF59" s="12">
        <f t="shared" si="17"/>
        <v>0</v>
      </c>
      <c r="AG59" s="12">
        <f t="shared" si="17"/>
        <v>0</v>
      </c>
      <c r="AH59" s="12">
        <f t="shared" si="17"/>
        <v>0</v>
      </c>
      <c r="AI59" s="12">
        <f t="shared" si="17"/>
        <v>0</v>
      </c>
      <c r="AJ59" s="12">
        <f t="shared" si="17"/>
        <v>0</v>
      </c>
      <c r="AK59" s="12">
        <f t="shared" si="17"/>
        <v>0</v>
      </c>
      <c r="AL59" s="12">
        <f t="shared" si="17"/>
        <v>0</v>
      </c>
    </row>
    <row r="60" spans="1:38" ht="12.75">
      <c r="A60" s="2" t="s">
        <v>82</v>
      </c>
      <c r="B60" s="3" t="s">
        <v>0</v>
      </c>
      <c r="C60" s="4" t="s">
        <v>0</v>
      </c>
      <c r="D60" s="5"/>
      <c r="E60" s="5"/>
      <c r="F60" s="5"/>
      <c r="G60" s="5"/>
      <c r="H60" s="5"/>
      <c r="I60" s="5">
        <f t="shared" si="1"/>
        <v>0</v>
      </c>
      <c r="J60" s="5">
        <f t="shared" si="2"/>
        <v>0</v>
      </c>
      <c r="K60" s="5"/>
      <c r="L60" s="5"/>
      <c r="M60" s="5"/>
      <c r="N60" s="5"/>
      <c r="O60" s="5"/>
      <c r="P60" s="5">
        <f t="shared" si="3"/>
        <v>0</v>
      </c>
      <c r="Q60" s="5">
        <f t="shared" si="4"/>
        <v>0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25.5">
      <c r="A61" s="2" t="s">
        <v>119</v>
      </c>
      <c r="B61" s="3" t="s">
        <v>120</v>
      </c>
      <c r="C61" s="4" t="s">
        <v>121</v>
      </c>
      <c r="D61" s="5"/>
      <c r="E61" s="5"/>
      <c r="F61" s="5"/>
      <c r="G61" s="5"/>
      <c r="H61" s="5"/>
      <c r="I61" s="5">
        <f t="shared" si="1"/>
        <v>0</v>
      </c>
      <c r="J61" s="5">
        <f t="shared" si="2"/>
        <v>0</v>
      </c>
      <c r="K61" s="5"/>
      <c r="L61" s="5"/>
      <c r="M61" s="5"/>
      <c r="N61" s="5"/>
      <c r="O61" s="5"/>
      <c r="P61" s="5">
        <f t="shared" si="3"/>
        <v>0</v>
      </c>
      <c r="Q61" s="5">
        <f t="shared" si="4"/>
        <v>0</v>
      </c>
      <c r="R61" s="5"/>
      <c r="S61" s="5"/>
      <c r="T61" s="5"/>
      <c r="U61" s="5"/>
      <c r="V61" s="5"/>
      <c r="W61" s="11">
        <f>SUM(S61:V61)</f>
        <v>0</v>
      </c>
      <c r="X61" s="11">
        <f>SUM(R61-W61)</f>
        <v>0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2.75">
      <c r="A62" s="2" t="s">
        <v>122</v>
      </c>
      <c r="B62" s="3" t="s">
        <v>123</v>
      </c>
      <c r="C62" s="4" t="s">
        <v>124</v>
      </c>
      <c r="D62" s="5"/>
      <c r="E62" s="5"/>
      <c r="F62" s="5"/>
      <c r="G62" s="5"/>
      <c r="H62" s="5"/>
      <c r="I62" s="5">
        <f t="shared" si="1"/>
        <v>0</v>
      </c>
      <c r="J62" s="5">
        <f t="shared" si="2"/>
        <v>0</v>
      </c>
      <c r="K62" s="5"/>
      <c r="L62" s="5"/>
      <c r="M62" s="5"/>
      <c r="N62" s="5"/>
      <c r="O62" s="5"/>
      <c r="P62" s="5">
        <f t="shared" si="3"/>
        <v>0</v>
      </c>
      <c r="Q62" s="5">
        <f t="shared" si="4"/>
        <v>0</v>
      </c>
      <c r="R62" s="5"/>
      <c r="S62" s="5"/>
      <c r="T62" s="5"/>
      <c r="U62" s="5"/>
      <c r="V62" s="5"/>
      <c r="W62" s="11">
        <f>SUM(S62:V62)</f>
        <v>0</v>
      </c>
      <c r="X62" s="11">
        <f>SUM(R62-W62)</f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s="13" customFormat="1" ht="12.75">
      <c r="A63" s="8" t="s">
        <v>125</v>
      </c>
      <c r="B63" s="9" t="s">
        <v>126</v>
      </c>
      <c r="C63" s="10" t="s">
        <v>0</v>
      </c>
      <c r="D63" s="12">
        <f>SUM(D65:D66)</f>
        <v>0</v>
      </c>
      <c r="E63" s="12">
        <f>SUM(E65:E66)</f>
        <v>0</v>
      </c>
      <c r="F63" s="12">
        <f>SUM(F65:F66)</f>
        <v>0</v>
      </c>
      <c r="G63" s="12">
        <f>SUM(G65:G66)</f>
        <v>0</v>
      </c>
      <c r="H63" s="12">
        <f>SUM(H65:H66)</f>
        <v>0</v>
      </c>
      <c r="I63" s="12">
        <f t="shared" si="1"/>
        <v>0</v>
      </c>
      <c r="J63" s="12">
        <f t="shared" si="2"/>
        <v>0</v>
      </c>
      <c r="K63" s="12">
        <f aca="true" t="shared" si="18" ref="K63:AL63">SUM(K65:K66)</f>
        <v>0</v>
      </c>
      <c r="L63" s="12">
        <f t="shared" si="18"/>
        <v>0</v>
      </c>
      <c r="M63" s="12">
        <f t="shared" si="18"/>
        <v>0</v>
      </c>
      <c r="N63" s="12">
        <f t="shared" si="18"/>
        <v>0</v>
      </c>
      <c r="O63" s="12">
        <f t="shared" si="18"/>
        <v>0</v>
      </c>
      <c r="P63" s="12">
        <f t="shared" si="18"/>
        <v>0</v>
      </c>
      <c r="Q63" s="12">
        <f t="shared" si="18"/>
        <v>0</v>
      </c>
      <c r="R63" s="12">
        <f t="shared" si="18"/>
        <v>0</v>
      </c>
      <c r="S63" s="12">
        <f t="shared" si="18"/>
        <v>0</v>
      </c>
      <c r="T63" s="12">
        <f t="shared" si="18"/>
        <v>0</v>
      </c>
      <c r="U63" s="12">
        <f t="shared" si="18"/>
        <v>0</v>
      </c>
      <c r="V63" s="12">
        <f t="shared" si="18"/>
        <v>0</v>
      </c>
      <c r="W63" s="12">
        <f t="shared" si="18"/>
        <v>0</v>
      </c>
      <c r="X63" s="12">
        <f t="shared" si="18"/>
        <v>0</v>
      </c>
      <c r="Y63" s="12">
        <f t="shared" si="18"/>
        <v>0</v>
      </c>
      <c r="Z63" s="12">
        <f t="shared" si="18"/>
        <v>0</v>
      </c>
      <c r="AA63" s="12">
        <f t="shared" si="18"/>
        <v>0</v>
      </c>
      <c r="AB63" s="12">
        <f t="shared" si="18"/>
        <v>0</v>
      </c>
      <c r="AC63" s="12">
        <f t="shared" si="18"/>
        <v>0</v>
      </c>
      <c r="AD63" s="12">
        <f t="shared" si="18"/>
        <v>0</v>
      </c>
      <c r="AE63" s="12">
        <f t="shared" si="18"/>
        <v>0</v>
      </c>
      <c r="AF63" s="12">
        <f t="shared" si="18"/>
        <v>0</v>
      </c>
      <c r="AG63" s="12">
        <f t="shared" si="18"/>
        <v>0</v>
      </c>
      <c r="AH63" s="12">
        <f t="shared" si="18"/>
        <v>0</v>
      </c>
      <c r="AI63" s="12">
        <f t="shared" si="18"/>
        <v>0</v>
      </c>
      <c r="AJ63" s="12">
        <f t="shared" si="18"/>
        <v>0</v>
      </c>
      <c r="AK63" s="12">
        <f t="shared" si="18"/>
        <v>0</v>
      </c>
      <c r="AL63" s="12">
        <f t="shared" si="18"/>
        <v>0</v>
      </c>
    </row>
    <row r="64" spans="1:38" ht="12.75">
      <c r="A64" s="2" t="s">
        <v>82</v>
      </c>
      <c r="B64" s="3" t="s">
        <v>0</v>
      </c>
      <c r="C64" s="4" t="s">
        <v>0</v>
      </c>
      <c r="D64" s="5"/>
      <c r="E64" s="5"/>
      <c r="F64" s="5"/>
      <c r="G64" s="5"/>
      <c r="H64" s="5"/>
      <c r="I64" s="5">
        <f t="shared" si="1"/>
        <v>0</v>
      </c>
      <c r="J64" s="5">
        <f t="shared" si="2"/>
        <v>0</v>
      </c>
      <c r="K64" s="5"/>
      <c r="L64" s="5"/>
      <c r="M64" s="5"/>
      <c r="N64" s="5"/>
      <c r="O64" s="5"/>
      <c r="P64" s="5">
        <f t="shared" si="3"/>
        <v>0</v>
      </c>
      <c r="Q64" s="5">
        <f t="shared" si="4"/>
        <v>0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2.75">
      <c r="A65" s="2" t="s">
        <v>127</v>
      </c>
      <c r="B65" s="3" t="s">
        <v>128</v>
      </c>
      <c r="C65" s="4" t="s">
        <v>129</v>
      </c>
      <c r="D65" s="5"/>
      <c r="E65" s="5"/>
      <c r="F65" s="5"/>
      <c r="G65" s="5"/>
      <c r="H65" s="5"/>
      <c r="I65" s="5">
        <f t="shared" si="1"/>
        <v>0</v>
      </c>
      <c r="J65" s="5">
        <f t="shared" si="2"/>
        <v>0</v>
      </c>
      <c r="K65" s="5"/>
      <c r="L65" s="5"/>
      <c r="M65" s="5"/>
      <c r="N65" s="5"/>
      <c r="O65" s="5"/>
      <c r="P65" s="5">
        <f t="shared" si="3"/>
        <v>0</v>
      </c>
      <c r="Q65" s="5">
        <f t="shared" si="4"/>
        <v>0</v>
      </c>
      <c r="R65" s="5"/>
      <c r="S65" s="5"/>
      <c r="T65" s="5"/>
      <c r="U65" s="5"/>
      <c r="V65" s="5"/>
      <c r="W65" s="11">
        <f>SUM(S65:V65)</f>
        <v>0</v>
      </c>
      <c r="X65" s="11">
        <f>SUM(R65-W65)</f>
        <v>0</v>
      </c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25.5">
      <c r="A66" s="2" t="s">
        <v>130</v>
      </c>
      <c r="B66" s="3" t="s">
        <v>131</v>
      </c>
      <c r="C66" s="4" t="s">
        <v>132</v>
      </c>
      <c r="D66" s="5"/>
      <c r="E66" s="5"/>
      <c r="F66" s="5"/>
      <c r="G66" s="5"/>
      <c r="H66" s="5"/>
      <c r="I66" s="5">
        <f t="shared" si="1"/>
        <v>0</v>
      </c>
      <c r="J66" s="5">
        <f t="shared" si="2"/>
        <v>0</v>
      </c>
      <c r="K66" s="5"/>
      <c r="L66" s="5"/>
      <c r="M66" s="5"/>
      <c r="N66" s="5"/>
      <c r="O66" s="5"/>
      <c r="P66" s="5">
        <f t="shared" si="3"/>
        <v>0</v>
      </c>
      <c r="Q66" s="5">
        <f t="shared" si="4"/>
        <v>0</v>
      </c>
      <c r="R66" s="5"/>
      <c r="S66" s="5"/>
      <c r="T66" s="5"/>
      <c r="U66" s="5"/>
      <c r="V66" s="5"/>
      <c r="W66" s="11">
        <f>SUM(S66:V66)</f>
        <v>0</v>
      </c>
      <c r="X66" s="11">
        <f>SUM(R66-W66)</f>
        <v>0</v>
      </c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2.75">
      <c r="A67" s="2" t="s">
        <v>133</v>
      </c>
      <c r="B67" s="3" t="s">
        <v>134</v>
      </c>
      <c r="C67" s="4" t="s">
        <v>135</v>
      </c>
      <c r="D67" s="5"/>
      <c r="E67" s="5"/>
      <c r="F67" s="5"/>
      <c r="G67" s="5"/>
      <c r="H67" s="5"/>
      <c r="I67" s="5">
        <f t="shared" si="1"/>
        <v>0</v>
      </c>
      <c r="J67" s="5">
        <f t="shared" si="2"/>
        <v>0</v>
      </c>
      <c r="K67" s="5"/>
      <c r="L67" s="5">
        <v>10685</v>
      </c>
      <c r="M67" s="5"/>
      <c r="N67" s="5"/>
      <c r="O67" s="5"/>
      <c r="P67" s="5">
        <f t="shared" si="3"/>
        <v>10685</v>
      </c>
      <c r="Q67" s="5">
        <f t="shared" si="4"/>
        <v>-10685</v>
      </c>
      <c r="R67" s="5"/>
      <c r="S67" s="5"/>
      <c r="T67" s="5"/>
      <c r="U67" s="5"/>
      <c r="V67" s="5"/>
      <c r="W67" s="11">
        <f>SUM(S67:V67)</f>
        <v>0</v>
      </c>
      <c r="X67" s="11">
        <f>SUM(R67-W67)</f>
        <v>0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s="13" customFormat="1" ht="12.75">
      <c r="A68" s="8" t="s">
        <v>136</v>
      </c>
      <c r="B68" s="9" t="s">
        <v>137</v>
      </c>
      <c r="C68" s="10" t="s">
        <v>0</v>
      </c>
      <c r="D68" s="12">
        <f>SUM(D70:D73)</f>
        <v>0</v>
      </c>
      <c r="E68" s="12">
        <f>SUM(E70:E73)</f>
        <v>32935</v>
      </c>
      <c r="F68" s="12">
        <f>SUM(F70:F73)</f>
        <v>0</v>
      </c>
      <c r="G68" s="12">
        <f>SUM(G70:G73)</f>
        <v>0</v>
      </c>
      <c r="H68" s="12">
        <f>SUM(H70:H73)</f>
        <v>0</v>
      </c>
      <c r="I68" s="12">
        <f t="shared" si="1"/>
        <v>32935</v>
      </c>
      <c r="J68" s="12">
        <f t="shared" si="2"/>
        <v>-32935</v>
      </c>
      <c r="K68" s="12">
        <f aca="true" t="shared" si="19" ref="K68:AL68">SUM(K70:K73)</f>
        <v>0</v>
      </c>
      <c r="L68" s="12">
        <f t="shared" si="19"/>
        <v>90990</v>
      </c>
      <c r="M68" s="12">
        <f t="shared" si="19"/>
        <v>0</v>
      </c>
      <c r="N68" s="12">
        <f t="shared" si="19"/>
        <v>0</v>
      </c>
      <c r="O68" s="12">
        <f t="shared" si="19"/>
        <v>0</v>
      </c>
      <c r="P68" s="12">
        <f t="shared" si="19"/>
        <v>90990</v>
      </c>
      <c r="Q68" s="12">
        <f t="shared" si="19"/>
        <v>-90990</v>
      </c>
      <c r="R68" s="12">
        <f t="shared" si="19"/>
        <v>0</v>
      </c>
      <c r="S68" s="12">
        <f t="shared" si="19"/>
        <v>53131</v>
      </c>
      <c r="T68" s="12">
        <f t="shared" si="19"/>
        <v>0</v>
      </c>
      <c r="U68" s="12">
        <f t="shared" si="19"/>
        <v>0</v>
      </c>
      <c r="V68" s="12">
        <f t="shared" si="19"/>
        <v>0</v>
      </c>
      <c r="W68" s="12">
        <f t="shared" si="19"/>
        <v>53131</v>
      </c>
      <c r="X68" s="12">
        <f t="shared" si="19"/>
        <v>-53131</v>
      </c>
      <c r="Y68" s="12">
        <f t="shared" si="19"/>
        <v>0</v>
      </c>
      <c r="Z68" s="12">
        <f t="shared" si="19"/>
        <v>0</v>
      </c>
      <c r="AA68" s="12">
        <f t="shared" si="19"/>
        <v>0</v>
      </c>
      <c r="AB68" s="12">
        <f t="shared" si="19"/>
        <v>0</v>
      </c>
      <c r="AC68" s="12">
        <f t="shared" si="19"/>
        <v>0</v>
      </c>
      <c r="AD68" s="12">
        <f t="shared" si="19"/>
        <v>0</v>
      </c>
      <c r="AE68" s="12">
        <f t="shared" si="19"/>
        <v>0</v>
      </c>
      <c r="AF68" s="12">
        <f t="shared" si="19"/>
        <v>0</v>
      </c>
      <c r="AG68" s="12">
        <f t="shared" si="19"/>
        <v>0</v>
      </c>
      <c r="AH68" s="12">
        <f t="shared" si="19"/>
        <v>0</v>
      </c>
      <c r="AI68" s="12">
        <f t="shared" si="19"/>
        <v>0</v>
      </c>
      <c r="AJ68" s="12">
        <f t="shared" si="19"/>
        <v>0</v>
      </c>
      <c r="AK68" s="12">
        <f t="shared" si="19"/>
        <v>0</v>
      </c>
      <c r="AL68" s="12">
        <f t="shared" si="19"/>
        <v>0</v>
      </c>
    </row>
    <row r="69" spans="1:38" ht="12.75">
      <c r="A69" s="2" t="s">
        <v>82</v>
      </c>
      <c r="B69" s="3" t="s">
        <v>0</v>
      </c>
      <c r="C69" s="4" t="s">
        <v>0</v>
      </c>
      <c r="D69" s="5"/>
      <c r="E69" s="5"/>
      <c r="F69" s="5"/>
      <c r="G69" s="5"/>
      <c r="H69" s="5"/>
      <c r="I69" s="5">
        <f t="shared" si="1"/>
        <v>0</v>
      </c>
      <c r="J69" s="5">
        <f t="shared" si="2"/>
        <v>0</v>
      </c>
      <c r="K69" s="5"/>
      <c r="L69" s="5"/>
      <c r="M69" s="5"/>
      <c r="N69" s="5"/>
      <c r="O69" s="5"/>
      <c r="P69" s="5">
        <f t="shared" si="3"/>
        <v>0</v>
      </c>
      <c r="Q69" s="5">
        <f t="shared" si="4"/>
        <v>0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2.75">
      <c r="A70" s="2" t="s">
        <v>138</v>
      </c>
      <c r="B70" s="3" t="s">
        <v>139</v>
      </c>
      <c r="C70" s="4" t="s">
        <v>140</v>
      </c>
      <c r="D70" s="5"/>
      <c r="E70" s="5"/>
      <c r="F70" s="5"/>
      <c r="G70" s="5"/>
      <c r="H70" s="5"/>
      <c r="I70" s="5">
        <f t="shared" si="1"/>
        <v>0</v>
      </c>
      <c r="J70" s="5">
        <f t="shared" si="2"/>
        <v>0</v>
      </c>
      <c r="K70" s="5"/>
      <c r="L70" s="5"/>
      <c r="M70" s="5"/>
      <c r="N70" s="5"/>
      <c r="O70" s="5"/>
      <c r="P70" s="5">
        <f t="shared" si="3"/>
        <v>0</v>
      </c>
      <c r="Q70" s="5">
        <f t="shared" si="4"/>
        <v>0</v>
      </c>
      <c r="R70" s="5"/>
      <c r="S70" s="5"/>
      <c r="T70" s="5"/>
      <c r="U70" s="5"/>
      <c r="V70" s="5"/>
      <c r="W70" s="11">
        <f>SUM(S70:V70)</f>
        <v>0</v>
      </c>
      <c r="X70" s="11">
        <f>SUM(R70-W70)</f>
        <v>0</v>
      </c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2.75">
      <c r="A71" s="2" t="s">
        <v>141</v>
      </c>
      <c r="B71" s="3" t="s">
        <v>142</v>
      </c>
      <c r="C71" s="4" t="s">
        <v>143</v>
      </c>
      <c r="D71" s="5"/>
      <c r="E71" s="5"/>
      <c r="F71" s="5"/>
      <c r="G71" s="5"/>
      <c r="H71" s="5"/>
      <c r="I71" s="5">
        <f t="shared" si="1"/>
        <v>0</v>
      </c>
      <c r="J71" s="5">
        <f t="shared" si="2"/>
        <v>0</v>
      </c>
      <c r="K71" s="5"/>
      <c r="L71" s="5"/>
      <c r="M71" s="5"/>
      <c r="N71" s="5"/>
      <c r="O71" s="5"/>
      <c r="P71" s="5">
        <f t="shared" si="3"/>
        <v>0</v>
      </c>
      <c r="Q71" s="5">
        <f t="shared" si="4"/>
        <v>0</v>
      </c>
      <c r="R71" s="5"/>
      <c r="S71" s="5"/>
      <c r="T71" s="5"/>
      <c r="U71" s="5"/>
      <c r="V71" s="5"/>
      <c r="W71" s="11">
        <f>SUM(S71:V71)</f>
        <v>0</v>
      </c>
      <c r="X71" s="11">
        <f>SUM(R71-W71)</f>
        <v>0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2.75">
      <c r="A72" s="2" t="s">
        <v>144</v>
      </c>
      <c r="B72" s="3" t="s">
        <v>145</v>
      </c>
      <c r="C72" s="4" t="s">
        <v>146</v>
      </c>
      <c r="D72" s="5"/>
      <c r="E72" s="5"/>
      <c r="F72" s="5"/>
      <c r="G72" s="5"/>
      <c r="H72" s="5"/>
      <c r="I72" s="5">
        <f t="shared" si="1"/>
        <v>0</v>
      </c>
      <c r="J72" s="5">
        <f t="shared" si="2"/>
        <v>0</v>
      </c>
      <c r="K72" s="5"/>
      <c r="L72" s="5"/>
      <c r="M72" s="5"/>
      <c r="N72" s="5"/>
      <c r="O72" s="5"/>
      <c r="P72" s="5">
        <f t="shared" si="3"/>
        <v>0</v>
      </c>
      <c r="Q72" s="5">
        <f t="shared" si="4"/>
        <v>0</v>
      </c>
      <c r="R72" s="5"/>
      <c r="S72" s="5"/>
      <c r="T72" s="5"/>
      <c r="U72" s="5"/>
      <c r="V72" s="5"/>
      <c r="W72" s="11">
        <f>SUM(S72:V72)</f>
        <v>0</v>
      </c>
      <c r="X72" s="11">
        <f>SUM(R72-W72)</f>
        <v>0</v>
      </c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2.75">
      <c r="A73" s="2" t="s">
        <v>147</v>
      </c>
      <c r="B73" s="3" t="s">
        <v>148</v>
      </c>
      <c r="C73" s="4" t="s">
        <v>149</v>
      </c>
      <c r="D73" s="5"/>
      <c r="E73" s="5">
        <v>32935</v>
      </c>
      <c r="F73" s="5"/>
      <c r="G73" s="5"/>
      <c r="H73" s="5"/>
      <c r="I73" s="5">
        <f t="shared" si="1"/>
        <v>32935</v>
      </c>
      <c r="J73" s="5">
        <f t="shared" si="2"/>
        <v>-32935</v>
      </c>
      <c r="K73" s="5"/>
      <c r="L73" s="5">
        <v>90990</v>
      </c>
      <c r="M73" s="5"/>
      <c r="N73" s="5"/>
      <c r="O73" s="5"/>
      <c r="P73" s="5">
        <f t="shared" si="3"/>
        <v>90990</v>
      </c>
      <c r="Q73" s="5">
        <f t="shared" si="4"/>
        <v>-90990</v>
      </c>
      <c r="R73" s="5"/>
      <c r="S73" s="5">
        <f>48131+5000</f>
        <v>53131</v>
      </c>
      <c r="T73" s="5"/>
      <c r="U73" s="5"/>
      <c r="V73" s="5"/>
      <c r="W73" s="11">
        <f>SUM(S73:V73)</f>
        <v>53131</v>
      </c>
      <c r="X73" s="11">
        <f>SUM(R73-W73)</f>
        <v>-53131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s="13" customFormat="1" ht="12.75">
      <c r="A74" s="8" t="s">
        <v>150</v>
      </c>
      <c r="B74" s="9" t="s">
        <v>151</v>
      </c>
      <c r="C74" s="10" t="s">
        <v>0</v>
      </c>
      <c r="D74" s="12">
        <f>SUM(D75:D77)</f>
        <v>0</v>
      </c>
      <c r="E74" s="12">
        <f>SUM(E75:E77)</f>
        <v>0</v>
      </c>
      <c r="F74" s="12">
        <f>SUM(F75:F77)</f>
        <v>0</v>
      </c>
      <c r="G74" s="12">
        <f>SUM(G75:G77)</f>
        <v>0</v>
      </c>
      <c r="H74" s="12">
        <f>SUM(H75:H77)</f>
        <v>0</v>
      </c>
      <c r="I74" s="12">
        <f t="shared" si="1"/>
        <v>0</v>
      </c>
      <c r="J74" s="12">
        <f t="shared" si="2"/>
        <v>0</v>
      </c>
      <c r="K74" s="12">
        <f aca="true" t="shared" si="20" ref="K74:AL74">SUM(K75:K77)</f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  <c r="O74" s="12">
        <f t="shared" si="20"/>
        <v>0</v>
      </c>
      <c r="P74" s="12">
        <f t="shared" si="20"/>
        <v>0</v>
      </c>
      <c r="Q74" s="12">
        <f t="shared" si="20"/>
        <v>0</v>
      </c>
      <c r="R74" s="12">
        <f t="shared" si="20"/>
        <v>0</v>
      </c>
      <c r="S74" s="12">
        <f t="shared" si="20"/>
        <v>0</v>
      </c>
      <c r="T74" s="12">
        <f t="shared" si="20"/>
        <v>0</v>
      </c>
      <c r="U74" s="12">
        <f t="shared" si="20"/>
        <v>0</v>
      </c>
      <c r="V74" s="12">
        <f t="shared" si="20"/>
        <v>0</v>
      </c>
      <c r="W74" s="12">
        <f t="shared" si="20"/>
        <v>0</v>
      </c>
      <c r="X74" s="12">
        <f t="shared" si="20"/>
        <v>0</v>
      </c>
      <c r="Y74" s="12">
        <f t="shared" si="20"/>
        <v>0</v>
      </c>
      <c r="Z74" s="12">
        <f t="shared" si="20"/>
        <v>0</v>
      </c>
      <c r="AA74" s="12">
        <f t="shared" si="20"/>
        <v>0</v>
      </c>
      <c r="AB74" s="12">
        <f t="shared" si="20"/>
        <v>0</v>
      </c>
      <c r="AC74" s="12">
        <f t="shared" si="20"/>
        <v>0</v>
      </c>
      <c r="AD74" s="12">
        <f t="shared" si="20"/>
        <v>0</v>
      </c>
      <c r="AE74" s="12">
        <f t="shared" si="20"/>
        <v>0</v>
      </c>
      <c r="AF74" s="12">
        <f t="shared" si="20"/>
        <v>0</v>
      </c>
      <c r="AG74" s="12">
        <f t="shared" si="20"/>
        <v>0</v>
      </c>
      <c r="AH74" s="12">
        <f t="shared" si="20"/>
        <v>0</v>
      </c>
      <c r="AI74" s="12">
        <f t="shared" si="20"/>
        <v>0</v>
      </c>
      <c r="AJ74" s="12">
        <f t="shared" si="20"/>
        <v>0</v>
      </c>
      <c r="AK74" s="12">
        <f t="shared" si="20"/>
        <v>0</v>
      </c>
      <c r="AL74" s="12">
        <f t="shared" si="20"/>
        <v>0</v>
      </c>
    </row>
    <row r="75" spans="1:38" ht="12.75">
      <c r="A75" s="2" t="s">
        <v>152</v>
      </c>
      <c r="B75" s="3" t="s">
        <v>153</v>
      </c>
      <c r="C75" s="4" t="s">
        <v>154</v>
      </c>
      <c r="D75" s="5"/>
      <c r="E75" s="5"/>
      <c r="F75" s="5"/>
      <c r="G75" s="5"/>
      <c r="H75" s="5"/>
      <c r="I75" s="5">
        <f t="shared" si="1"/>
        <v>0</v>
      </c>
      <c r="J75" s="5">
        <f t="shared" si="2"/>
        <v>0</v>
      </c>
      <c r="K75" s="5"/>
      <c r="L75" s="5"/>
      <c r="M75" s="5"/>
      <c r="N75" s="5"/>
      <c r="O75" s="5"/>
      <c r="P75" s="5">
        <f aca="true" t="shared" si="21" ref="P75:P112">SUM(L75:O75)</f>
        <v>0</v>
      </c>
      <c r="Q75" s="5">
        <f aca="true" t="shared" si="22" ref="Q75:Q112">SUM(K75-P75)</f>
        <v>0</v>
      </c>
      <c r="R75" s="5"/>
      <c r="S75" s="5"/>
      <c r="T75" s="5"/>
      <c r="U75" s="5"/>
      <c r="V75" s="5"/>
      <c r="W75" s="5">
        <f aca="true" t="shared" si="23" ref="W75:W112">SUM(S75:V75)</f>
        <v>0</v>
      </c>
      <c r="X75" s="5">
        <f aca="true" t="shared" si="24" ref="X75:X112">SUM(R75-W75)</f>
        <v>0</v>
      </c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2.75">
      <c r="A76" s="2" t="s">
        <v>155</v>
      </c>
      <c r="B76" s="3" t="s">
        <v>156</v>
      </c>
      <c r="C76" s="4" t="s">
        <v>157</v>
      </c>
      <c r="D76" s="5"/>
      <c r="E76" s="5"/>
      <c r="F76" s="5"/>
      <c r="G76" s="5"/>
      <c r="H76" s="5"/>
      <c r="I76" s="5">
        <f t="shared" si="1"/>
        <v>0</v>
      </c>
      <c r="J76" s="5">
        <f t="shared" si="2"/>
        <v>0</v>
      </c>
      <c r="K76" s="5"/>
      <c r="L76" s="5"/>
      <c r="M76" s="5"/>
      <c r="N76" s="5"/>
      <c r="O76" s="5"/>
      <c r="P76" s="5">
        <f t="shared" si="21"/>
        <v>0</v>
      </c>
      <c r="Q76" s="5">
        <f t="shared" si="22"/>
        <v>0</v>
      </c>
      <c r="R76" s="5"/>
      <c r="S76" s="5"/>
      <c r="T76" s="5"/>
      <c r="U76" s="5"/>
      <c r="V76" s="5"/>
      <c r="W76" s="5">
        <f t="shared" si="23"/>
        <v>0</v>
      </c>
      <c r="X76" s="5">
        <f t="shared" si="24"/>
        <v>0</v>
      </c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2.75">
      <c r="A77" s="2" t="s">
        <v>158</v>
      </c>
      <c r="B77" s="3" t="s">
        <v>159</v>
      </c>
      <c r="C77" s="4" t="s">
        <v>160</v>
      </c>
      <c r="D77" s="5"/>
      <c r="E77" s="5"/>
      <c r="F77" s="5"/>
      <c r="G77" s="5"/>
      <c r="H77" s="5"/>
      <c r="I77" s="5">
        <f t="shared" si="1"/>
        <v>0</v>
      </c>
      <c r="J77" s="5">
        <f t="shared" si="2"/>
        <v>0</v>
      </c>
      <c r="K77" s="5"/>
      <c r="L77" s="5"/>
      <c r="M77" s="5"/>
      <c r="N77" s="5"/>
      <c r="O77" s="5"/>
      <c r="P77" s="5">
        <f t="shared" si="21"/>
        <v>0</v>
      </c>
      <c r="Q77" s="5">
        <f t="shared" si="22"/>
        <v>0</v>
      </c>
      <c r="R77" s="5"/>
      <c r="S77" s="5"/>
      <c r="T77" s="5"/>
      <c r="U77" s="5"/>
      <c r="V77" s="5"/>
      <c r="W77" s="5">
        <f t="shared" si="23"/>
        <v>0</v>
      </c>
      <c r="X77" s="5">
        <f t="shared" si="24"/>
        <v>0</v>
      </c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s="18" customFormat="1" ht="12.75">
      <c r="A78" s="15" t="s">
        <v>161</v>
      </c>
      <c r="B78" s="16" t="s">
        <v>162</v>
      </c>
      <c r="C78" s="17" t="s">
        <v>0</v>
      </c>
      <c r="D78" s="14"/>
      <c r="E78" s="14">
        <f>SUM(E12-E37)</f>
        <v>15394.379999999997</v>
      </c>
      <c r="F78" s="14"/>
      <c r="G78" s="14"/>
      <c r="H78" s="14"/>
      <c r="I78" s="14">
        <f aca="true" t="shared" si="25" ref="I78:I112">SUM(E78:H78)</f>
        <v>15394.379999999997</v>
      </c>
      <c r="J78" s="14">
        <f aca="true" t="shared" si="26" ref="J78:J112">SUM(D78-I78)</f>
        <v>-15394.379999999997</v>
      </c>
      <c r="K78" s="14"/>
      <c r="L78" s="14">
        <f>SUM(L12-L37)</f>
        <v>1.1641532182693481E-10</v>
      </c>
      <c r="M78" s="14"/>
      <c r="N78" s="14"/>
      <c r="O78" s="14"/>
      <c r="P78" s="14">
        <f t="shared" si="21"/>
        <v>1.1641532182693481E-10</v>
      </c>
      <c r="Q78" s="14">
        <f t="shared" si="22"/>
        <v>-1.1641532182693481E-10</v>
      </c>
      <c r="R78" s="14"/>
      <c r="S78" s="14">
        <f>SUM(S12-S37)</f>
        <v>0</v>
      </c>
      <c r="T78" s="14"/>
      <c r="U78" s="14"/>
      <c r="V78" s="14"/>
      <c r="W78" s="14">
        <f t="shared" si="23"/>
        <v>0</v>
      </c>
      <c r="X78" s="14">
        <f t="shared" si="24"/>
        <v>0</v>
      </c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s="18" customFormat="1" ht="12.75">
      <c r="A79" s="15" t="s">
        <v>163</v>
      </c>
      <c r="B79" s="16" t="s">
        <v>164</v>
      </c>
      <c r="C79" s="17" t="s">
        <v>0</v>
      </c>
      <c r="D79" s="14"/>
      <c r="E79" s="14">
        <f>SUM(E37-E12)</f>
        <v>-15394.379999999997</v>
      </c>
      <c r="F79" s="14"/>
      <c r="G79" s="14"/>
      <c r="H79" s="14"/>
      <c r="I79" s="14">
        <f t="shared" si="25"/>
        <v>-15394.379999999997</v>
      </c>
      <c r="J79" s="14">
        <f t="shared" si="26"/>
        <v>15394.379999999997</v>
      </c>
      <c r="K79" s="14"/>
      <c r="L79" s="14">
        <f>SUM(L37-L12)</f>
        <v>-1.1641532182693481E-10</v>
      </c>
      <c r="M79" s="14"/>
      <c r="N79" s="14"/>
      <c r="O79" s="14"/>
      <c r="P79" s="14">
        <f t="shared" si="21"/>
        <v>-1.1641532182693481E-10</v>
      </c>
      <c r="Q79" s="14">
        <f t="shared" si="22"/>
        <v>1.1641532182693481E-10</v>
      </c>
      <c r="R79" s="14"/>
      <c r="S79" s="14">
        <f>SUM(S37-S12)</f>
        <v>0</v>
      </c>
      <c r="T79" s="14"/>
      <c r="U79" s="14"/>
      <c r="V79" s="14"/>
      <c r="W79" s="14">
        <f t="shared" si="23"/>
        <v>0</v>
      </c>
      <c r="X79" s="14">
        <f t="shared" si="24"/>
        <v>0</v>
      </c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ht="12.75">
      <c r="A80" s="2" t="s">
        <v>82</v>
      </c>
      <c r="B80" s="3" t="s">
        <v>0</v>
      </c>
      <c r="C80" s="4" t="s">
        <v>0</v>
      </c>
      <c r="D80" s="5"/>
      <c r="E80" s="5"/>
      <c r="F80" s="5"/>
      <c r="G80" s="5"/>
      <c r="H80" s="5"/>
      <c r="I80" s="5">
        <f t="shared" si="25"/>
        <v>0</v>
      </c>
      <c r="J80" s="5">
        <f t="shared" si="26"/>
        <v>0</v>
      </c>
      <c r="K80" s="5"/>
      <c r="L80" s="5"/>
      <c r="M80" s="5"/>
      <c r="N80" s="5"/>
      <c r="O80" s="5"/>
      <c r="P80" s="5">
        <f t="shared" si="21"/>
        <v>0</v>
      </c>
      <c r="Q80" s="5">
        <f t="shared" si="22"/>
        <v>0</v>
      </c>
      <c r="R80" s="5"/>
      <c r="S80" s="5"/>
      <c r="T80" s="5"/>
      <c r="U80" s="5"/>
      <c r="V80" s="5"/>
      <c r="W80" s="5">
        <f t="shared" si="23"/>
        <v>0</v>
      </c>
      <c r="X80" s="5">
        <f t="shared" si="24"/>
        <v>0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2.75">
      <c r="A81" s="2" t="s">
        <v>165</v>
      </c>
      <c r="B81" s="3" t="s">
        <v>166</v>
      </c>
      <c r="C81" s="4" t="s">
        <v>0</v>
      </c>
      <c r="D81" s="5"/>
      <c r="E81" s="5"/>
      <c r="F81" s="5"/>
      <c r="G81" s="5"/>
      <c r="H81" s="5"/>
      <c r="I81" s="5">
        <f t="shared" si="25"/>
        <v>0</v>
      </c>
      <c r="J81" s="5">
        <f t="shared" si="26"/>
        <v>0</v>
      </c>
      <c r="K81" s="5"/>
      <c r="L81" s="5"/>
      <c r="M81" s="5"/>
      <c r="N81" s="5"/>
      <c r="O81" s="5"/>
      <c r="P81" s="5">
        <f t="shared" si="21"/>
        <v>0</v>
      </c>
      <c r="Q81" s="5">
        <f t="shared" si="22"/>
        <v>0</v>
      </c>
      <c r="R81" s="5"/>
      <c r="S81" s="5"/>
      <c r="T81" s="5"/>
      <c r="U81" s="5"/>
      <c r="V81" s="5"/>
      <c r="W81" s="5">
        <f t="shared" si="23"/>
        <v>0</v>
      </c>
      <c r="X81" s="5">
        <f t="shared" si="24"/>
        <v>0</v>
      </c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2.75">
      <c r="A82" s="2" t="s">
        <v>10</v>
      </c>
      <c r="B82" s="3" t="s">
        <v>0</v>
      </c>
      <c r="C82" s="4" t="s">
        <v>0</v>
      </c>
      <c r="D82" s="5"/>
      <c r="E82" s="5"/>
      <c r="F82" s="5"/>
      <c r="G82" s="5"/>
      <c r="H82" s="5"/>
      <c r="I82" s="5">
        <f t="shared" si="25"/>
        <v>0</v>
      </c>
      <c r="J82" s="5">
        <f t="shared" si="26"/>
        <v>0</v>
      </c>
      <c r="K82" s="5"/>
      <c r="L82" s="5"/>
      <c r="M82" s="5"/>
      <c r="N82" s="5"/>
      <c r="O82" s="5"/>
      <c r="P82" s="5">
        <f t="shared" si="21"/>
        <v>0</v>
      </c>
      <c r="Q82" s="5">
        <f t="shared" si="22"/>
        <v>0</v>
      </c>
      <c r="R82" s="5"/>
      <c r="S82" s="5"/>
      <c r="T82" s="5"/>
      <c r="U82" s="5"/>
      <c r="V82" s="5"/>
      <c r="W82" s="5">
        <f t="shared" si="23"/>
        <v>0</v>
      </c>
      <c r="X82" s="5">
        <f t="shared" si="24"/>
        <v>0</v>
      </c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2.75">
      <c r="A83" s="2" t="s">
        <v>167</v>
      </c>
      <c r="B83" s="3" t="s">
        <v>168</v>
      </c>
      <c r="C83" s="4" t="s">
        <v>169</v>
      </c>
      <c r="D83" s="5"/>
      <c r="E83" s="5"/>
      <c r="F83" s="5"/>
      <c r="G83" s="5"/>
      <c r="H83" s="5"/>
      <c r="I83" s="5">
        <f t="shared" si="25"/>
        <v>0</v>
      </c>
      <c r="J83" s="5">
        <f t="shared" si="26"/>
        <v>0</v>
      </c>
      <c r="K83" s="5"/>
      <c r="L83" s="5"/>
      <c r="M83" s="5"/>
      <c r="N83" s="5"/>
      <c r="O83" s="5"/>
      <c r="P83" s="5">
        <f t="shared" si="21"/>
        <v>0</v>
      </c>
      <c r="Q83" s="5">
        <f t="shared" si="22"/>
        <v>0</v>
      </c>
      <c r="R83" s="5"/>
      <c r="S83" s="5"/>
      <c r="T83" s="5"/>
      <c r="U83" s="5"/>
      <c r="V83" s="5"/>
      <c r="W83" s="5">
        <f t="shared" si="23"/>
        <v>0</v>
      </c>
      <c r="X83" s="5">
        <f t="shared" si="24"/>
        <v>0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2.75">
      <c r="A84" s="2" t="s">
        <v>170</v>
      </c>
      <c r="B84" s="3" t="s">
        <v>171</v>
      </c>
      <c r="C84" s="4" t="s">
        <v>172</v>
      </c>
      <c r="D84" s="5"/>
      <c r="E84" s="5"/>
      <c r="F84" s="5"/>
      <c r="G84" s="5"/>
      <c r="H84" s="5"/>
      <c r="I84" s="5">
        <f t="shared" si="25"/>
        <v>0</v>
      </c>
      <c r="J84" s="5">
        <f t="shared" si="26"/>
        <v>0</v>
      </c>
      <c r="K84" s="5"/>
      <c r="L84" s="5"/>
      <c r="M84" s="5"/>
      <c r="N84" s="5"/>
      <c r="O84" s="5"/>
      <c r="P84" s="5">
        <f t="shared" si="21"/>
        <v>0</v>
      </c>
      <c r="Q84" s="5">
        <f t="shared" si="22"/>
        <v>0</v>
      </c>
      <c r="R84" s="5"/>
      <c r="S84" s="5"/>
      <c r="T84" s="5"/>
      <c r="U84" s="5"/>
      <c r="V84" s="5"/>
      <c r="W84" s="5">
        <f t="shared" si="23"/>
        <v>0</v>
      </c>
      <c r="X84" s="5">
        <f t="shared" si="24"/>
        <v>0</v>
      </c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2.75">
      <c r="A85" s="2" t="s">
        <v>173</v>
      </c>
      <c r="B85" s="3" t="s">
        <v>174</v>
      </c>
      <c r="C85" s="4" t="s">
        <v>175</v>
      </c>
      <c r="D85" s="5"/>
      <c r="E85" s="5"/>
      <c r="F85" s="5"/>
      <c r="G85" s="5"/>
      <c r="H85" s="5"/>
      <c r="I85" s="5">
        <f t="shared" si="25"/>
        <v>0</v>
      </c>
      <c r="J85" s="5">
        <f t="shared" si="26"/>
        <v>0</v>
      </c>
      <c r="K85" s="5"/>
      <c r="L85" s="5"/>
      <c r="M85" s="5"/>
      <c r="N85" s="5"/>
      <c r="O85" s="5"/>
      <c r="P85" s="5">
        <f t="shared" si="21"/>
        <v>0</v>
      </c>
      <c r="Q85" s="5">
        <f t="shared" si="22"/>
        <v>0</v>
      </c>
      <c r="R85" s="5"/>
      <c r="S85" s="5"/>
      <c r="T85" s="5"/>
      <c r="U85" s="5"/>
      <c r="V85" s="5"/>
      <c r="W85" s="5">
        <f t="shared" si="23"/>
        <v>0</v>
      </c>
      <c r="X85" s="5">
        <f t="shared" si="24"/>
        <v>0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2.75">
      <c r="A86" s="2" t="s">
        <v>176</v>
      </c>
      <c r="B86" s="3" t="s">
        <v>177</v>
      </c>
      <c r="C86" s="4" t="s">
        <v>178</v>
      </c>
      <c r="D86" s="5"/>
      <c r="E86" s="5"/>
      <c r="F86" s="5"/>
      <c r="G86" s="5"/>
      <c r="H86" s="5"/>
      <c r="I86" s="5">
        <f t="shared" si="25"/>
        <v>0</v>
      </c>
      <c r="J86" s="5">
        <f t="shared" si="26"/>
        <v>0</v>
      </c>
      <c r="K86" s="5"/>
      <c r="L86" s="5"/>
      <c r="M86" s="5"/>
      <c r="N86" s="5"/>
      <c r="O86" s="5"/>
      <c r="P86" s="5">
        <f t="shared" si="21"/>
        <v>0</v>
      </c>
      <c r="Q86" s="5">
        <f t="shared" si="22"/>
        <v>0</v>
      </c>
      <c r="R86" s="5"/>
      <c r="S86" s="5"/>
      <c r="T86" s="5"/>
      <c r="U86" s="5"/>
      <c r="V86" s="5"/>
      <c r="W86" s="5">
        <f t="shared" si="23"/>
        <v>0</v>
      </c>
      <c r="X86" s="5">
        <f t="shared" si="24"/>
        <v>0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2.75">
      <c r="A87" s="2" t="s">
        <v>179</v>
      </c>
      <c r="B87" s="3" t="s">
        <v>180</v>
      </c>
      <c r="C87" s="4" t="s">
        <v>181</v>
      </c>
      <c r="D87" s="5"/>
      <c r="E87" s="5"/>
      <c r="F87" s="5"/>
      <c r="G87" s="5"/>
      <c r="H87" s="5"/>
      <c r="I87" s="5">
        <f t="shared" si="25"/>
        <v>0</v>
      </c>
      <c r="J87" s="5">
        <f t="shared" si="26"/>
        <v>0</v>
      </c>
      <c r="K87" s="5"/>
      <c r="L87" s="5"/>
      <c r="M87" s="5"/>
      <c r="N87" s="5"/>
      <c r="O87" s="5"/>
      <c r="P87" s="5">
        <f t="shared" si="21"/>
        <v>0</v>
      </c>
      <c r="Q87" s="5">
        <f t="shared" si="22"/>
        <v>0</v>
      </c>
      <c r="R87" s="5"/>
      <c r="S87" s="5"/>
      <c r="T87" s="5"/>
      <c r="U87" s="5"/>
      <c r="V87" s="5"/>
      <c r="W87" s="5">
        <f t="shared" si="23"/>
        <v>0</v>
      </c>
      <c r="X87" s="5">
        <f t="shared" si="24"/>
        <v>0</v>
      </c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2.75">
      <c r="A88" s="2" t="s">
        <v>182</v>
      </c>
      <c r="B88" s="3" t="s">
        <v>183</v>
      </c>
      <c r="C88" s="4" t="s">
        <v>184</v>
      </c>
      <c r="D88" s="5"/>
      <c r="E88" s="5"/>
      <c r="F88" s="5"/>
      <c r="G88" s="5"/>
      <c r="H88" s="5"/>
      <c r="I88" s="5">
        <f t="shared" si="25"/>
        <v>0</v>
      </c>
      <c r="J88" s="5">
        <f t="shared" si="26"/>
        <v>0</v>
      </c>
      <c r="K88" s="5"/>
      <c r="L88" s="5"/>
      <c r="M88" s="5"/>
      <c r="N88" s="5"/>
      <c r="O88" s="5"/>
      <c r="P88" s="5">
        <f t="shared" si="21"/>
        <v>0</v>
      </c>
      <c r="Q88" s="5">
        <f t="shared" si="22"/>
        <v>0</v>
      </c>
      <c r="R88" s="5"/>
      <c r="S88" s="5"/>
      <c r="T88" s="5"/>
      <c r="U88" s="5"/>
      <c r="V88" s="5"/>
      <c r="W88" s="5">
        <f t="shared" si="23"/>
        <v>0</v>
      </c>
      <c r="X88" s="5">
        <f t="shared" si="24"/>
        <v>0</v>
      </c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2.75">
      <c r="A89" s="2" t="s">
        <v>185</v>
      </c>
      <c r="B89" s="3" t="s">
        <v>186</v>
      </c>
      <c r="C89" s="4" t="s">
        <v>187</v>
      </c>
      <c r="D89" s="5"/>
      <c r="E89" s="5"/>
      <c r="F89" s="5"/>
      <c r="G89" s="5"/>
      <c r="H89" s="5"/>
      <c r="I89" s="5">
        <f t="shared" si="25"/>
        <v>0</v>
      </c>
      <c r="J89" s="5">
        <f t="shared" si="26"/>
        <v>0</v>
      </c>
      <c r="K89" s="5"/>
      <c r="L89" s="5"/>
      <c r="M89" s="5"/>
      <c r="N89" s="5"/>
      <c r="O89" s="5"/>
      <c r="P89" s="5">
        <f t="shared" si="21"/>
        <v>0</v>
      </c>
      <c r="Q89" s="5">
        <f t="shared" si="22"/>
        <v>0</v>
      </c>
      <c r="R89" s="5"/>
      <c r="S89" s="5"/>
      <c r="T89" s="5"/>
      <c r="U89" s="5"/>
      <c r="V89" s="5"/>
      <c r="W89" s="5">
        <f t="shared" si="23"/>
        <v>0</v>
      </c>
      <c r="X89" s="5">
        <f t="shared" si="24"/>
        <v>0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2.75">
      <c r="A90" s="2" t="s">
        <v>188</v>
      </c>
      <c r="B90" s="3" t="s">
        <v>189</v>
      </c>
      <c r="C90" s="4" t="s">
        <v>190</v>
      </c>
      <c r="D90" s="5"/>
      <c r="E90" s="5"/>
      <c r="F90" s="5"/>
      <c r="G90" s="5"/>
      <c r="H90" s="5"/>
      <c r="I90" s="5">
        <f t="shared" si="25"/>
        <v>0</v>
      </c>
      <c r="J90" s="5">
        <f t="shared" si="26"/>
        <v>0</v>
      </c>
      <c r="K90" s="5"/>
      <c r="L90" s="5"/>
      <c r="M90" s="5"/>
      <c r="N90" s="5"/>
      <c r="O90" s="5"/>
      <c r="P90" s="5">
        <f t="shared" si="21"/>
        <v>0</v>
      </c>
      <c r="Q90" s="5">
        <f t="shared" si="22"/>
        <v>0</v>
      </c>
      <c r="R90" s="5"/>
      <c r="S90" s="5"/>
      <c r="T90" s="5"/>
      <c r="U90" s="5"/>
      <c r="V90" s="5"/>
      <c r="W90" s="5">
        <f t="shared" si="23"/>
        <v>0</v>
      </c>
      <c r="X90" s="5">
        <f t="shared" si="24"/>
        <v>0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2.75">
      <c r="A91" s="2" t="s">
        <v>191</v>
      </c>
      <c r="B91" s="3" t="s">
        <v>192</v>
      </c>
      <c r="C91" s="4" t="s">
        <v>0</v>
      </c>
      <c r="D91" s="5"/>
      <c r="E91" s="5"/>
      <c r="F91" s="5"/>
      <c r="G91" s="5"/>
      <c r="H91" s="5"/>
      <c r="I91" s="5">
        <f t="shared" si="25"/>
        <v>0</v>
      </c>
      <c r="J91" s="5">
        <f t="shared" si="26"/>
        <v>0</v>
      </c>
      <c r="K91" s="5"/>
      <c r="L91" s="5"/>
      <c r="M91" s="5"/>
      <c r="N91" s="5"/>
      <c r="O91" s="5"/>
      <c r="P91" s="5">
        <f t="shared" si="21"/>
        <v>0</v>
      </c>
      <c r="Q91" s="5">
        <f t="shared" si="22"/>
        <v>0</v>
      </c>
      <c r="R91" s="5"/>
      <c r="S91" s="5"/>
      <c r="T91" s="5"/>
      <c r="U91" s="5"/>
      <c r="V91" s="5"/>
      <c r="W91" s="5">
        <f t="shared" si="23"/>
        <v>0</v>
      </c>
      <c r="X91" s="5">
        <f t="shared" si="24"/>
        <v>0</v>
      </c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2.75">
      <c r="A92" s="2" t="s">
        <v>10</v>
      </c>
      <c r="B92" s="3" t="s">
        <v>0</v>
      </c>
      <c r="C92" s="4" t="s">
        <v>0</v>
      </c>
      <c r="D92" s="5"/>
      <c r="E92" s="5"/>
      <c r="F92" s="5"/>
      <c r="G92" s="5"/>
      <c r="H92" s="5"/>
      <c r="I92" s="5">
        <f t="shared" si="25"/>
        <v>0</v>
      </c>
      <c r="J92" s="5">
        <f t="shared" si="26"/>
        <v>0</v>
      </c>
      <c r="K92" s="5"/>
      <c r="L92" s="5"/>
      <c r="M92" s="5"/>
      <c r="N92" s="5"/>
      <c r="O92" s="5"/>
      <c r="P92" s="5">
        <f t="shared" si="21"/>
        <v>0</v>
      </c>
      <c r="Q92" s="5">
        <f t="shared" si="22"/>
        <v>0</v>
      </c>
      <c r="R92" s="5"/>
      <c r="S92" s="5"/>
      <c r="T92" s="5"/>
      <c r="U92" s="5"/>
      <c r="V92" s="5"/>
      <c r="W92" s="5">
        <f t="shared" si="23"/>
        <v>0</v>
      </c>
      <c r="X92" s="5">
        <f t="shared" si="24"/>
        <v>0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2.75">
      <c r="A93" s="2" t="s">
        <v>167</v>
      </c>
      <c r="B93" s="3" t="s">
        <v>193</v>
      </c>
      <c r="C93" s="4" t="s">
        <v>194</v>
      </c>
      <c r="D93" s="5"/>
      <c r="E93" s="5"/>
      <c r="F93" s="5"/>
      <c r="G93" s="5"/>
      <c r="H93" s="5"/>
      <c r="I93" s="5">
        <f t="shared" si="25"/>
        <v>0</v>
      </c>
      <c r="J93" s="5">
        <f t="shared" si="26"/>
        <v>0</v>
      </c>
      <c r="K93" s="5"/>
      <c r="L93" s="5"/>
      <c r="M93" s="5"/>
      <c r="N93" s="5"/>
      <c r="O93" s="5"/>
      <c r="P93" s="5">
        <f t="shared" si="21"/>
        <v>0</v>
      </c>
      <c r="Q93" s="5">
        <f t="shared" si="22"/>
        <v>0</v>
      </c>
      <c r="R93" s="5"/>
      <c r="S93" s="5"/>
      <c r="T93" s="5"/>
      <c r="U93" s="5"/>
      <c r="V93" s="5"/>
      <c r="W93" s="5">
        <f t="shared" si="23"/>
        <v>0</v>
      </c>
      <c r="X93" s="5">
        <f t="shared" si="24"/>
        <v>0</v>
      </c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2.75">
      <c r="A94" s="2" t="s">
        <v>170</v>
      </c>
      <c r="B94" s="3" t="s">
        <v>195</v>
      </c>
      <c r="C94" s="4" t="s">
        <v>196</v>
      </c>
      <c r="D94" s="5"/>
      <c r="E94" s="5"/>
      <c r="F94" s="5"/>
      <c r="G94" s="5"/>
      <c r="H94" s="5"/>
      <c r="I94" s="5">
        <f t="shared" si="25"/>
        <v>0</v>
      </c>
      <c r="J94" s="5">
        <f t="shared" si="26"/>
        <v>0</v>
      </c>
      <c r="K94" s="5"/>
      <c r="L94" s="5"/>
      <c r="M94" s="5"/>
      <c r="N94" s="5"/>
      <c r="O94" s="5"/>
      <c r="P94" s="5">
        <f t="shared" si="21"/>
        <v>0</v>
      </c>
      <c r="Q94" s="5">
        <f t="shared" si="22"/>
        <v>0</v>
      </c>
      <c r="R94" s="5"/>
      <c r="S94" s="5"/>
      <c r="T94" s="5"/>
      <c r="U94" s="5"/>
      <c r="V94" s="5"/>
      <c r="W94" s="5">
        <f t="shared" si="23"/>
        <v>0</v>
      </c>
      <c r="X94" s="5">
        <f t="shared" si="24"/>
        <v>0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2.75">
      <c r="A95" s="2" t="s">
        <v>185</v>
      </c>
      <c r="B95" s="3" t="s">
        <v>197</v>
      </c>
      <c r="C95" s="4" t="s">
        <v>198</v>
      </c>
      <c r="D95" s="5"/>
      <c r="E95" s="5"/>
      <c r="F95" s="5"/>
      <c r="G95" s="5"/>
      <c r="H95" s="5"/>
      <c r="I95" s="5">
        <f t="shared" si="25"/>
        <v>0</v>
      </c>
      <c r="J95" s="5">
        <f t="shared" si="26"/>
        <v>0</v>
      </c>
      <c r="K95" s="5"/>
      <c r="L95" s="5"/>
      <c r="M95" s="5"/>
      <c r="N95" s="5"/>
      <c r="O95" s="5"/>
      <c r="P95" s="5">
        <f t="shared" si="21"/>
        <v>0</v>
      </c>
      <c r="Q95" s="5">
        <f t="shared" si="22"/>
        <v>0</v>
      </c>
      <c r="R95" s="5"/>
      <c r="S95" s="5"/>
      <c r="T95" s="5"/>
      <c r="U95" s="5"/>
      <c r="V95" s="5"/>
      <c r="W95" s="5">
        <f t="shared" si="23"/>
        <v>0</v>
      </c>
      <c r="X95" s="5">
        <f t="shared" si="24"/>
        <v>0</v>
      </c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2.75">
      <c r="A96" s="2" t="s">
        <v>188</v>
      </c>
      <c r="B96" s="3" t="s">
        <v>199</v>
      </c>
      <c r="C96" s="4" t="s">
        <v>200</v>
      </c>
      <c r="D96" s="5"/>
      <c r="E96" s="5"/>
      <c r="F96" s="5"/>
      <c r="G96" s="5"/>
      <c r="H96" s="5"/>
      <c r="I96" s="5">
        <f t="shared" si="25"/>
        <v>0</v>
      </c>
      <c r="J96" s="5">
        <f t="shared" si="26"/>
        <v>0</v>
      </c>
      <c r="K96" s="5"/>
      <c r="L96" s="5"/>
      <c r="M96" s="5"/>
      <c r="N96" s="5"/>
      <c r="O96" s="5"/>
      <c r="P96" s="5">
        <f t="shared" si="21"/>
        <v>0</v>
      </c>
      <c r="Q96" s="5">
        <f t="shared" si="22"/>
        <v>0</v>
      </c>
      <c r="R96" s="5"/>
      <c r="S96" s="5"/>
      <c r="T96" s="5"/>
      <c r="U96" s="5"/>
      <c r="V96" s="5"/>
      <c r="W96" s="5">
        <f t="shared" si="23"/>
        <v>0</v>
      </c>
      <c r="X96" s="5">
        <f t="shared" si="24"/>
        <v>0</v>
      </c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s="18" customFormat="1" ht="12.75">
      <c r="A97" s="15" t="s">
        <v>201</v>
      </c>
      <c r="B97" s="16" t="s">
        <v>202</v>
      </c>
      <c r="C97" s="17" t="s">
        <v>0</v>
      </c>
      <c r="D97" s="14"/>
      <c r="E97" s="14">
        <f>SUM(E98:E99)</f>
        <v>-15394.379999999997</v>
      </c>
      <c r="F97" s="14"/>
      <c r="G97" s="14"/>
      <c r="H97" s="14"/>
      <c r="I97" s="14">
        <f t="shared" si="25"/>
        <v>-15394.379999999997</v>
      </c>
      <c r="J97" s="14">
        <f t="shared" si="26"/>
        <v>15394.379999999997</v>
      </c>
      <c r="K97" s="14"/>
      <c r="L97" s="14">
        <f>SUM(L98:L99)</f>
        <v>0</v>
      </c>
      <c r="M97" s="14"/>
      <c r="N97" s="14"/>
      <c r="O97" s="14"/>
      <c r="P97" s="14">
        <f t="shared" si="21"/>
        <v>0</v>
      </c>
      <c r="Q97" s="14">
        <f t="shared" si="22"/>
        <v>0</v>
      </c>
      <c r="R97" s="14"/>
      <c r="S97" s="14">
        <f>SUM(S98:S99)</f>
        <v>0</v>
      </c>
      <c r="T97" s="14"/>
      <c r="U97" s="14"/>
      <c r="V97" s="14"/>
      <c r="W97" s="14">
        <f t="shared" si="23"/>
        <v>0</v>
      </c>
      <c r="X97" s="14">
        <f t="shared" si="24"/>
        <v>0</v>
      </c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s="18" customFormat="1" ht="12.75">
      <c r="A98" s="15" t="s">
        <v>203</v>
      </c>
      <c r="B98" s="16" t="s">
        <v>204</v>
      </c>
      <c r="C98" s="17" t="s">
        <v>205</v>
      </c>
      <c r="D98" s="14"/>
      <c r="E98" s="14">
        <f>SUM(-E12)</f>
        <v>-48329.38</v>
      </c>
      <c r="F98" s="14"/>
      <c r="G98" s="14"/>
      <c r="H98" s="14"/>
      <c r="I98" s="14">
        <f t="shared" si="25"/>
        <v>-48329.38</v>
      </c>
      <c r="J98" s="14">
        <f t="shared" si="26"/>
        <v>48329.38</v>
      </c>
      <c r="K98" s="14"/>
      <c r="L98" s="14">
        <f>SUM(-L12)</f>
        <v>-1011768.81</v>
      </c>
      <c r="M98" s="14"/>
      <c r="N98" s="14"/>
      <c r="O98" s="14"/>
      <c r="P98" s="14">
        <f t="shared" si="21"/>
        <v>-1011768.81</v>
      </c>
      <c r="Q98" s="14">
        <f t="shared" si="22"/>
        <v>1011768.81</v>
      </c>
      <c r="R98" s="14"/>
      <c r="S98" s="14">
        <f>SUM(-S12)</f>
        <v>-403131</v>
      </c>
      <c r="T98" s="14"/>
      <c r="U98" s="14"/>
      <c r="V98" s="14"/>
      <c r="W98" s="14">
        <f t="shared" si="23"/>
        <v>-403131</v>
      </c>
      <c r="X98" s="14">
        <f t="shared" si="24"/>
        <v>403131</v>
      </c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s="18" customFormat="1" ht="12.75">
      <c r="A99" s="15" t="s">
        <v>206</v>
      </c>
      <c r="B99" s="16" t="s">
        <v>207</v>
      </c>
      <c r="C99" s="17" t="s">
        <v>208</v>
      </c>
      <c r="D99" s="14"/>
      <c r="E99" s="14">
        <f>SUM(E37)</f>
        <v>32935</v>
      </c>
      <c r="F99" s="14"/>
      <c r="G99" s="14"/>
      <c r="H99" s="14"/>
      <c r="I99" s="14">
        <f t="shared" si="25"/>
        <v>32935</v>
      </c>
      <c r="J99" s="14">
        <f t="shared" si="26"/>
        <v>-32935</v>
      </c>
      <c r="K99" s="14"/>
      <c r="L99" s="14">
        <f>SUM(L37)</f>
        <v>1011768.8099999999</v>
      </c>
      <c r="M99" s="14"/>
      <c r="N99" s="14"/>
      <c r="O99" s="14"/>
      <c r="P99" s="14">
        <f t="shared" si="21"/>
        <v>1011768.8099999999</v>
      </c>
      <c r="Q99" s="14">
        <f t="shared" si="22"/>
        <v>-1011768.8099999999</v>
      </c>
      <c r="R99" s="14"/>
      <c r="S99" s="14">
        <f>SUM(S37)</f>
        <v>403131</v>
      </c>
      <c r="T99" s="14"/>
      <c r="U99" s="14"/>
      <c r="V99" s="14"/>
      <c r="W99" s="14">
        <f t="shared" si="23"/>
        <v>403131</v>
      </c>
      <c r="X99" s="14">
        <f t="shared" si="24"/>
        <v>-403131</v>
      </c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ht="25.5">
      <c r="A100" s="2" t="s">
        <v>209</v>
      </c>
      <c r="B100" s="3" t="s">
        <v>210</v>
      </c>
      <c r="C100" s="4" t="s">
        <v>0</v>
      </c>
      <c r="D100" s="5"/>
      <c r="E100" s="5"/>
      <c r="F100" s="5"/>
      <c r="G100" s="5"/>
      <c r="H100" s="5"/>
      <c r="I100" s="5">
        <f t="shared" si="25"/>
        <v>0</v>
      </c>
      <c r="J100" s="5">
        <f t="shared" si="26"/>
        <v>0</v>
      </c>
      <c r="K100" s="5"/>
      <c r="L100" s="5"/>
      <c r="M100" s="5"/>
      <c r="N100" s="5"/>
      <c r="O100" s="5"/>
      <c r="P100" s="5">
        <f t="shared" si="21"/>
        <v>0</v>
      </c>
      <c r="Q100" s="5">
        <f t="shared" si="22"/>
        <v>0</v>
      </c>
      <c r="R100" s="5"/>
      <c r="S100" s="5"/>
      <c r="T100" s="5"/>
      <c r="U100" s="5"/>
      <c r="V100" s="5"/>
      <c r="W100" s="5">
        <f t="shared" si="23"/>
        <v>0</v>
      </c>
      <c r="X100" s="5">
        <f t="shared" si="24"/>
        <v>0</v>
      </c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2.75">
      <c r="A101" s="2" t="s">
        <v>82</v>
      </c>
      <c r="B101" s="3" t="s">
        <v>0</v>
      </c>
      <c r="C101" s="4" t="s">
        <v>0</v>
      </c>
      <c r="D101" s="5"/>
      <c r="E101" s="5"/>
      <c r="F101" s="5"/>
      <c r="G101" s="5"/>
      <c r="H101" s="5"/>
      <c r="I101" s="5">
        <f t="shared" si="25"/>
        <v>0</v>
      </c>
      <c r="J101" s="5">
        <f t="shared" si="26"/>
        <v>0</v>
      </c>
      <c r="K101" s="5"/>
      <c r="L101" s="5"/>
      <c r="M101" s="5"/>
      <c r="N101" s="5"/>
      <c r="O101" s="5"/>
      <c r="P101" s="5">
        <f t="shared" si="21"/>
        <v>0</v>
      </c>
      <c r="Q101" s="5">
        <f t="shared" si="22"/>
        <v>0</v>
      </c>
      <c r="R101" s="5"/>
      <c r="S101" s="5"/>
      <c r="T101" s="5"/>
      <c r="U101" s="5"/>
      <c r="V101" s="5"/>
      <c r="W101" s="5">
        <f t="shared" si="23"/>
        <v>0</v>
      </c>
      <c r="X101" s="5">
        <f t="shared" si="24"/>
        <v>0</v>
      </c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2.75">
      <c r="A102" s="2" t="s">
        <v>211</v>
      </c>
      <c r="B102" s="3" t="s">
        <v>212</v>
      </c>
      <c r="C102" s="4" t="s">
        <v>213</v>
      </c>
      <c r="D102" s="5"/>
      <c r="E102" s="5"/>
      <c r="F102" s="5"/>
      <c r="G102" s="5"/>
      <c r="H102" s="5"/>
      <c r="I102" s="5">
        <f t="shared" si="25"/>
        <v>0</v>
      </c>
      <c r="J102" s="5">
        <f t="shared" si="26"/>
        <v>0</v>
      </c>
      <c r="K102" s="5"/>
      <c r="L102" s="5"/>
      <c r="M102" s="5"/>
      <c r="N102" s="5"/>
      <c r="O102" s="5"/>
      <c r="P102" s="5">
        <f t="shared" si="21"/>
        <v>0</v>
      </c>
      <c r="Q102" s="5">
        <f t="shared" si="22"/>
        <v>0</v>
      </c>
      <c r="R102" s="5"/>
      <c r="S102" s="5"/>
      <c r="T102" s="5"/>
      <c r="U102" s="5"/>
      <c r="V102" s="5"/>
      <c r="W102" s="5">
        <f t="shared" si="23"/>
        <v>0</v>
      </c>
      <c r="X102" s="5">
        <f t="shared" si="24"/>
        <v>0</v>
      </c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2.75">
      <c r="A103" s="2" t="s">
        <v>214</v>
      </c>
      <c r="B103" s="3" t="s">
        <v>215</v>
      </c>
      <c r="C103" s="4" t="s">
        <v>216</v>
      </c>
      <c r="D103" s="5"/>
      <c r="E103" s="5"/>
      <c r="F103" s="5"/>
      <c r="G103" s="5"/>
      <c r="H103" s="5"/>
      <c r="I103" s="5">
        <f t="shared" si="25"/>
        <v>0</v>
      </c>
      <c r="J103" s="5">
        <f t="shared" si="26"/>
        <v>0</v>
      </c>
      <c r="K103" s="5"/>
      <c r="L103" s="5"/>
      <c r="M103" s="5"/>
      <c r="N103" s="5"/>
      <c r="O103" s="5"/>
      <c r="P103" s="5">
        <f t="shared" si="21"/>
        <v>0</v>
      </c>
      <c r="Q103" s="5">
        <f t="shared" si="22"/>
        <v>0</v>
      </c>
      <c r="R103" s="5"/>
      <c r="S103" s="5"/>
      <c r="T103" s="5"/>
      <c r="U103" s="5"/>
      <c r="V103" s="5"/>
      <c r="W103" s="5">
        <f t="shared" si="23"/>
        <v>0</v>
      </c>
      <c r="X103" s="5">
        <f t="shared" si="24"/>
        <v>0</v>
      </c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2.75">
      <c r="A104" s="2" t="s">
        <v>217</v>
      </c>
      <c r="B104" s="3" t="s">
        <v>218</v>
      </c>
      <c r="C104" s="4" t="s">
        <v>0</v>
      </c>
      <c r="D104" s="5"/>
      <c r="E104" s="5"/>
      <c r="F104" s="5"/>
      <c r="G104" s="5"/>
      <c r="H104" s="5"/>
      <c r="I104" s="5">
        <f t="shared" si="25"/>
        <v>0</v>
      </c>
      <c r="J104" s="5">
        <f t="shared" si="26"/>
        <v>0</v>
      </c>
      <c r="K104" s="5"/>
      <c r="L104" s="5"/>
      <c r="M104" s="5"/>
      <c r="N104" s="5"/>
      <c r="O104" s="5"/>
      <c r="P104" s="5">
        <f t="shared" si="21"/>
        <v>0</v>
      </c>
      <c r="Q104" s="5">
        <f t="shared" si="22"/>
        <v>0</v>
      </c>
      <c r="R104" s="5"/>
      <c r="S104" s="5"/>
      <c r="T104" s="5"/>
      <c r="U104" s="5"/>
      <c r="V104" s="5"/>
      <c r="W104" s="5">
        <f t="shared" si="23"/>
        <v>0</v>
      </c>
      <c r="X104" s="5">
        <f t="shared" si="24"/>
        <v>0</v>
      </c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2.75">
      <c r="A105" s="2" t="s">
        <v>82</v>
      </c>
      <c r="B105" s="3" t="s">
        <v>0</v>
      </c>
      <c r="C105" s="4" t="s">
        <v>0</v>
      </c>
      <c r="D105" s="5"/>
      <c r="E105" s="5"/>
      <c r="F105" s="5"/>
      <c r="G105" s="5"/>
      <c r="H105" s="5"/>
      <c r="I105" s="5">
        <f t="shared" si="25"/>
        <v>0</v>
      </c>
      <c r="J105" s="5">
        <f t="shared" si="26"/>
        <v>0</v>
      </c>
      <c r="K105" s="5"/>
      <c r="L105" s="5"/>
      <c r="M105" s="5"/>
      <c r="N105" s="5"/>
      <c r="O105" s="5"/>
      <c r="P105" s="5">
        <f t="shared" si="21"/>
        <v>0</v>
      </c>
      <c r="Q105" s="5">
        <f t="shared" si="22"/>
        <v>0</v>
      </c>
      <c r="R105" s="5"/>
      <c r="S105" s="5"/>
      <c r="T105" s="5"/>
      <c r="U105" s="5"/>
      <c r="V105" s="5"/>
      <c r="W105" s="5">
        <f t="shared" si="23"/>
        <v>0</v>
      </c>
      <c r="X105" s="5">
        <f t="shared" si="24"/>
        <v>0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25.5">
      <c r="A106" s="2" t="s">
        <v>219</v>
      </c>
      <c r="B106" s="3" t="s">
        <v>220</v>
      </c>
      <c r="C106" s="4" t="s">
        <v>221</v>
      </c>
      <c r="D106" s="5"/>
      <c r="E106" s="5"/>
      <c r="F106" s="5"/>
      <c r="G106" s="5"/>
      <c r="H106" s="5"/>
      <c r="I106" s="5">
        <f t="shared" si="25"/>
        <v>0</v>
      </c>
      <c r="J106" s="5">
        <f t="shared" si="26"/>
        <v>0</v>
      </c>
      <c r="K106" s="5"/>
      <c r="L106" s="5"/>
      <c r="M106" s="5"/>
      <c r="N106" s="5"/>
      <c r="O106" s="5"/>
      <c r="P106" s="5">
        <f t="shared" si="21"/>
        <v>0</v>
      </c>
      <c r="Q106" s="5">
        <f t="shared" si="22"/>
        <v>0</v>
      </c>
      <c r="R106" s="5"/>
      <c r="S106" s="5"/>
      <c r="T106" s="5"/>
      <c r="U106" s="5"/>
      <c r="V106" s="5"/>
      <c r="W106" s="5">
        <f t="shared" si="23"/>
        <v>0</v>
      </c>
      <c r="X106" s="5">
        <f t="shared" si="24"/>
        <v>0</v>
      </c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25.5">
      <c r="A107" s="2" t="s">
        <v>222</v>
      </c>
      <c r="B107" s="3" t="s">
        <v>223</v>
      </c>
      <c r="C107" s="4" t="s">
        <v>224</v>
      </c>
      <c r="D107" s="5"/>
      <c r="E107" s="5"/>
      <c r="F107" s="5"/>
      <c r="G107" s="5"/>
      <c r="H107" s="5"/>
      <c r="I107" s="5">
        <f t="shared" si="25"/>
        <v>0</v>
      </c>
      <c r="J107" s="5">
        <f t="shared" si="26"/>
        <v>0</v>
      </c>
      <c r="K107" s="5"/>
      <c r="L107" s="5"/>
      <c r="M107" s="5"/>
      <c r="N107" s="5"/>
      <c r="O107" s="5"/>
      <c r="P107" s="5">
        <f t="shared" si="21"/>
        <v>0</v>
      </c>
      <c r="Q107" s="5">
        <f t="shared" si="22"/>
        <v>0</v>
      </c>
      <c r="R107" s="5"/>
      <c r="S107" s="5"/>
      <c r="T107" s="5"/>
      <c r="U107" s="5"/>
      <c r="V107" s="5"/>
      <c r="W107" s="5">
        <f t="shared" si="23"/>
        <v>0</v>
      </c>
      <c r="X107" s="5">
        <f t="shared" si="24"/>
        <v>0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25.5">
      <c r="A108" s="2" t="s">
        <v>225</v>
      </c>
      <c r="B108" s="3" t="s">
        <v>226</v>
      </c>
      <c r="C108" s="4" t="s">
        <v>0</v>
      </c>
      <c r="D108" s="5"/>
      <c r="E108" s="5"/>
      <c r="F108" s="5"/>
      <c r="G108" s="5"/>
      <c r="H108" s="5"/>
      <c r="I108" s="5">
        <f t="shared" si="25"/>
        <v>0</v>
      </c>
      <c r="J108" s="5">
        <f t="shared" si="26"/>
        <v>0</v>
      </c>
      <c r="K108" s="5"/>
      <c r="L108" s="5"/>
      <c r="M108" s="5"/>
      <c r="N108" s="5"/>
      <c r="O108" s="5"/>
      <c r="P108" s="5">
        <f t="shared" si="21"/>
        <v>0</v>
      </c>
      <c r="Q108" s="5">
        <f t="shared" si="22"/>
        <v>0</v>
      </c>
      <c r="R108" s="5"/>
      <c r="S108" s="5"/>
      <c r="T108" s="5"/>
      <c r="U108" s="5"/>
      <c r="V108" s="5"/>
      <c r="W108" s="5">
        <f t="shared" si="23"/>
        <v>0</v>
      </c>
      <c r="X108" s="5">
        <f t="shared" si="24"/>
        <v>0</v>
      </c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2.75">
      <c r="A109" s="2" t="s">
        <v>82</v>
      </c>
      <c r="B109" s="3" t="s">
        <v>0</v>
      </c>
      <c r="C109" s="4" t="s">
        <v>0</v>
      </c>
      <c r="D109" s="5"/>
      <c r="E109" s="5"/>
      <c r="F109" s="5"/>
      <c r="G109" s="5"/>
      <c r="H109" s="5"/>
      <c r="I109" s="5">
        <f t="shared" si="25"/>
        <v>0</v>
      </c>
      <c r="J109" s="5">
        <f t="shared" si="26"/>
        <v>0</v>
      </c>
      <c r="K109" s="5"/>
      <c r="L109" s="5"/>
      <c r="M109" s="5"/>
      <c r="N109" s="5"/>
      <c r="O109" s="5"/>
      <c r="P109" s="5">
        <f t="shared" si="21"/>
        <v>0</v>
      </c>
      <c r="Q109" s="5">
        <f t="shared" si="22"/>
        <v>0</v>
      </c>
      <c r="R109" s="5"/>
      <c r="S109" s="5"/>
      <c r="T109" s="5"/>
      <c r="U109" s="5"/>
      <c r="V109" s="5"/>
      <c r="W109" s="5">
        <f t="shared" si="23"/>
        <v>0</v>
      </c>
      <c r="X109" s="5">
        <f t="shared" si="24"/>
        <v>0</v>
      </c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25.5">
      <c r="A110" s="2" t="s">
        <v>227</v>
      </c>
      <c r="B110" s="3" t="s">
        <v>228</v>
      </c>
      <c r="C110" s="4" t="s">
        <v>229</v>
      </c>
      <c r="D110" s="5"/>
      <c r="E110" s="5"/>
      <c r="F110" s="5"/>
      <c r="G110" s="5"/>
      <c r="H110" s="5"/>
      <c r="I110" s="5">
        <f t="shared" si="25"/>
        <v>0</v>
      </c>
      <c r="J110" s="5">
        <f t="shared" si="26"/>
        <v>0</v>
      </c>
      <c r="K110" s="5"/>
      <c r="L110" s="5"/>
      <c r="M110" s="5"/>
      <c r="N110" s="5"/>
      <c r="O110" s="5"/>
      <c r="P110" s="5">
        <f t="shared" si="21"/>
        <v>0</v>
      </c>
      <c r="Q110" s="5">
        <f t="shared" si="22"/>
        <v>0</v>
      </c>
      <c r="R110" s="5"/>
      <c r="S110" s="5"/>
      <c r="T110" s="5"/>
      <c r="U110" s="5"/>
      <c r="V110" s="5"/>
      <c r="W110" s="5">
        <f t="shared" si="23"/>
        <v>0</v>
      </c>
      <c r="X110" s="5">
        <f t="shared" si="24"/>
        <v>0</v>
      </c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25.5">
      <c r="A111" s="2" t="s">
        <v>230</v>
      </c>
      <c r="B111" s="3" t="s">
        <v>231</v>
      </c>
      <c r="C111" s="4" t="s">
        <v>232</v>
      </c>
      <c r="D111" s="5"/>
      <c r="E111" s="5"/>
      <c r="F111" s="5"/>
      <c r="G111" s="5"/>
      <c r="H111" s="5"/>
      <c r="I111" s="5">
        <f t="shared" si="25"/>
        <v>0</v>
      </c>
      <c r="J111" s="5">
        <f t="shared" si="26"/>
        <v>0</v>
      </c>
      <c r="K111" s="5"/>
      <c r="L111" s="5"/>
      <c r="M111" s="5"/>
      <c r="N111" s="5"/>
      <c r="O111" s="5"/>
      <c r="P111" s="5">
        <f t="shared" si="21"/>
        <v>0</v>
      </c>
      <c r="Q111" s="5">
        <f t="shared" si="22"/>
        <v>0</v>
      </c>
      <c r="R111" s="5"/>
      <c r="S111" s="5"/>
      <c r="T111" s="5"/>
      <c r="U111" s="5"/>
      <c r="V111" s="5"/>
      <c r="W111" s="5">
        <f t="shared" si="23"/>
        <v>0</v>
      </c>
      <c r="X111" s="5">
        <f t="shared" si="24"/>
        <v>0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2.75">
      <c r="A112" s="2" t="s">
        <v>233</v>
      </c>
      <c r="B112" s="3" t="s">
        <v>234</v>
      </c>
      <c r="C112" s="4" t="s">
        <v>0</v>
      </c>
      <c r="D112" s="5"/>
      <c r="E112" s="5"/>
      <c r="F112" s="5"/>
      <c r="G112" s="5"/>
      <c r="H112" s="5"/>
      <c r="I112" s="5">
        <f t="shared" si="25"/>
        <v>0</v>
      </c>
      <c r="J112" s="5">
        <f t="shared" si="26"/>
        <v>0</v>
      </c>
      <c r="K112" s="5"/>
      <c r="L112" s="5"/>
      <c r="M112" s="5"/>
      <c r="N112" s="5"/>
      <c r="O112" s="5"/>
      <c r="P112" s="5">
        <f t="shared" si="21"/>
        <v>0</v>
      </c>
      <c r="Q112" s="5">
        <f t="shared" si="22"/>
        <v>0</v>
      </c>
      <c r="R112" s="5"/>
      <c r="S112" s="5"/>
      <c r="T112" s="5"/>
      <c r="U112" s="5"/>
      <c r="V112" s="5"/>
      <c r="W112" s="5">
        <f t="shared" si="23"/>
        <v>0</v>
      </c>
      <c r="X112" s="5">
        <f t="shared" si="24"/>
        <v>0</v>
      </c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4" ht="3.75" customHeight="1"/>
    <row r="115" spans="1:38" ht="12.75">
      <c r="A115" s="24" t="s">
        <v>0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1:38" ht="7.5" customHeight="1">
      <c r="A116" s="24" t="s">
        <v>0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1:38" ht="4.5" customHeight="1">
      <c r="A117" s="24" t="s">
        <v>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1:38" ht="18.75">
      <c r="A118" s="26" t="s">
        <v>280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1:38" ht="12.75">
      <c r="A119" s="23" t="s">
        <v>0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</row>
    <row r="120" spans="1:38" ht="18.75">
      <c r="A120" s="26" t="s">
        <v>281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1:38" ht="12.75">
      <c r="A121" s="23" t="s">
        <v>0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ht="12.75">
      <c r="A122" s="23" t="s">
        <v>235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ht="12.75">
      <c r="A123" s="23" t="s">
        <v>0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</row>
    <row r="124" spans="1:38" ht="12.75">
      <c r="A124" s="23" t="s">
        <v>0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</row>
    <row r="125" spans="1:38" ht="12.75">
      <c r="A125" s="23" t="s">
        <v>0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</row>
  </sheetData>
  <sheetProtection/>
  <mergeCells count="20">
    <mergeCell ref="A9:AL9"/>
    <mergeCell ref="A115:AL115"/>
    <mergeCell ref="A5:AL5"/>
    <mergeCell ref="A116:AL116"/>
    <mergeCell ref="A6:AL6"/>
    <mergeCell ref="A7:AL7"/>
    <mergeCell ref="A8:AL8"/>
    <mergeCell ref="A125:AL125"/>
    <mergeCell ref="A123:AL123"/>
    <mergeCell ref="A124:AL124"/>
    <mergeCell ref="A117:AL117"/>
    <mergeCell ref="A118:AL118"/>
    <mergeCell ref="A119:AL119"/>
    <mergeCell ref="A120:AL120"/>
    <mergeCell ref="A121:AL121"/>
    <mergeCell ref="A122:AL122"/>
    <mergeCell ref="A1:AL1"/>
    <mergeCell ref="A2:AL2"/>
    <mergeCell ref="A3:AL3"/>
    <mergeCell ref="A4:AL4"/>
  </mergeCells>
  <printOptions horizontalCentered="1"/>
  <pageMargins left="0.1968503937007874" right="0.1968503937007874" top="0.35433070866141736" bottom="0.11811023622047245" header="0.1968503937007874" footer="0"/>
  <pageSetup horizontalDpi="600" verticalDpi="600" orientation="landscape" paperSize="9" scale="30" r:id="rId1"/>
  <headerFooter alignWithMargins="0">
    <oddHeader>&amp;C&amp;P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L125"/>
  <sheetViews>
    <sheetView tabSelected="1" zoomScale="75" zoomScaleNormal="75" zoomScalePageLayoutView="0" workbookViewId="0" topLeftCell="A1">
      <pane xSplit="3" ySplit="10" topLeftCell="D5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33" sqref="L33"/>
    </sheetView>
  </sheetViews>
  <sheetFormatPr defaultColWidth="9.00390625" defaultRowHeight="12.75"/>
  <cols>
    <col min="1" max="1" width="54.125" style="0" customWidth="1"/>
    <col min="2" max="3" width="8.125" style="0" customWidth="1"/>
    <col min="4" max="9" width="12.25390625" style="0" customWidth="1"/>
    <col min="10" max="10" width="12.375" style="0" customWidth="1"/>
    <col min="11" max="15" width="12.25390625" style="0" customWidth="1"/>
    <col min="16" max="17" width="12.375" style="0" customWidth="1"/>
    <col min="18" max="19" width="12.25390625" style="0" customWidth="1"/>
    <col min="20" max="20" width="12.375" style="0" customWidth="1"/>
    <col min="21" max="21" width="12.25390625" style="0" customWidth="1"/>
    <col min="22" max="22" width="12.375" style="0" customWidth="1"/>
    <col min="23" max="23" width="12.625" style="0" customWidth="1"/>
    <col min="24" max="24" width="14.25390625" style="0" customWidth="1"/>
    <col min="25" max="27" width="7.25390625" style="0" customWidth="1"/>
    <col min="28" max="28" width="7.375" style="0" customWidth="1"/>
    <col min="29" max="29" width="7.625" style="0" customWidth="1"/>
    <col min="30" max="30" width="7.25390625" style="0" customWidth="1"/>
    <col min="31" max="32" width="7.375" style="0" customWidth="1"/>
    <col min="33" max="37" width="7.25390625" style="0" customWidth="1"/>
    <col min="38" max="38" width="7.125" style="0" customWidth="1"/>
  </cols>
  <sheetData>
    <row r="1" spans="1:38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2.7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2.7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12.7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12.75">
      <c r="A5" s="21" t="s">
        <v>282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ht="12.75">
      <c r="A6" s="21" t="s">
        <v>279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12.7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2.75">
      <c r="A8" s="21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ht="12.75">
      <c r="A9" s="24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ht="153">
      <c r="A10" s="1" t="s">
        <v>4</v>
      </c>
      <c r="B10" s="1" t="s">
        <v>236</v>
      </c>
      <c r="C10" s="1" t="s">
        <v>237</v>
      </c>
      <c r="D10" s="1" t="s">
        <v>238</v>
      </c>
      <c r="E10" s="1" t="s">
        <v>239</v>
      </c>
      <c r="F10" s="1" t="s">
        <v>240</v>
      </c>
      <c r="G10" s="1" t="s">
        <v>241</v>
      </c>
      <c r="H10" s="1" t="s">
        <v>242</v>
      </c>
      <c r="I10" s="1" t="s">
        <v>243</v>
      </c>
      <c r="J10" s="1" t="s">
        <v>244</v>
      </c>
      <c r="K10" s="1" t="s">
        <v>245</v>
      </c>
      <c r="L10" s="1" t="s">
        <v>246</v>
      </c>
      <c r="M10" s="1" t="s">
        <v>247</v>
      </c>
      <c r="N10" s="1" t="s">
        <v>248</v>
      </c>
      <c r="O10" s="1" t="s">
        <v>249</v>
      </c>
      <c r="P10" s="1" t="s">
        <v>250</v>
      </c>
      <c r="Q10" s="1" t="s">
        <v>251</v>
      </c>
      <c r="R10" s="1" t="s">
        <v>252</v>
      </c>
      <c r="S10" s="1" t="s">
        <v>253</v>
      </c>
      <c r="T10" s="1" t="s">
        <v>254</v>
      </c>
      <c r="U10" s="1" t="s">
        <v>255</v>
      </c>
      <c r="V10" s="1" t="s">
        <v>256</v>
      </c>
      <c r="W10" s="1" t="s">
        <v>257</v>
      </c>
      <c r="X10" s="1" t="s">
        <v>258</v>
      </c>
      <c r="Y10" s="1" t="s">
        <v>259</v>
      </c>
      <c r="Z10" s="1" t="s">
        <v>260</v>
      </c>
      <c r="AA10" s="1" t="s">
        <v>261</v>
      </c>
      <c r="AB10" s="1" t="s">
        <v>262</v>
      </c>
      <c r="AC10" s="1" t="s">
        <v>263</v>
      </c>
      <c r="AD10" s="1" t="s">
        <v>264</v>
      </c>
      <c r="AE10" s="1" t="s">
        <v>265</v>
      </c>
      <c r="AF10" s="1" t="s">
        <v>266</v>
      </c>
      <c r="AG10" s="1" t="s">
        <v>267</v>
      </c>
      <c r="AH10" s="1" t="s">
        <v>268</v>
      </c>
      <c r="AI10" s="1" t="s">
        <v>269</v>
      </c>
      <c r="AJ10" s="1" t="s">
        <v>270</v>
      </c>
      <c r="AK10" s="1" t="s">
        <v>271</v>
      </c>
      <c r="AL10" s="1" t="s">
        <v>272</v>
      </c>
    </row>
    <row r="11" spans="1:38" s="7" customFormat="1" ht="12.75">
      <c r="A11" s="6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6">
        <v>15</v>
      </c>
      <c r="Q11" s="6">
        <v>16</v>
      </c>
      <c r="R11" s="6">
        <v>17</v>
      </c>
      <c r="S11" s="6">
        <v>18</v>
      </c>
      <c r="T11" s="6">
        <v>19</v>
      </c>
      <c r="U11" s="6">
        <v>20</v>
      </c>
      <c r="V11" s="6">
        <v>21</v>
      </c>
      <c r="W11" s="6">
        <v>22</v>
      </c>
      <c r="X11" s="6">
        <v>23</v>
      </c>
      <c r="Y11" s="6">
        <v>24</v>
      </c>
      <c r="Z11" s="6">
        <v>25</v>
      </c>
      <c r="AA11" s="6">
        <v>26</v>
      </c>
      <c r="AB11" s="6">
        <v>27</v>
      </c>
      <c r="AC11" s="6">
        <v>28</v>
      </c>
      <c r="AD11" s="6">
        <v>29</v>
      </c>
      <c r="AE11" s="6">
        <v>30</v>
      </c>
      <c r="AF11" s="6">
        <v>31</v>
      </c>
      <c r="AG11" s="6">
        <v>32</v>
      </c>
      <c r="AH11" s="6">
        <v>33</v>
      </c>
      <c r="AI11" s="6">
        <v>34</v>
      </c>
      <c r="AJ11" s="6">
        <v>35</v>
      </c>
      <c r="AK11" s="6">
        <v>36</v>
      </c>
      <c r="AL11" s="6">
        <v>37</v>
      </c>
    </row>
    <row r="12" spans="1:38" s="13" customFormat="1" ht="12.75">
      <c r="A12" s="8" t="s">
        <v>5</v>
      </c>
      <c r="B12" s="9" t="s">
        <v>6</v>
      </c>
      <c r="C12" s="10" t="s">
        <v>0</v>
      </c>
      <c r="D12" s="12">
        <f>SUM(D13+D15+D16+D17+D18+D22+D31)</f>
        <v>0</v>
      </c>
      <c r="E12" s="12">
        <f aca="true" t="shared" si="0" ref="E12:AL12">SUM(E13+E15+E16+E17+E18+E22+E31)</f>
        <v>41289.98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41289.98</v>
      </c>
      <c r="J12" s="12">
        <f t="shared" si="0"/>
        <v>-41289.98</v>
      </c>
      <c r="K12" s="12">
        <f t="shared" si="0"/>
        <v>0</v>
      </c>
      <c r="L12" s="12">
        <f t="shared" si="0"/>
        <v>1316470.92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1316470.92</v>
      </c>
      <c r="Q12" s="12">
        <f t="shared" si="0"/>
        <v>-1316470.92</v>
      </c>
      <c r="R12" s="12">
        <f t="shared" si="0"/>
        <v>0</v>
      </c>
      <c r="S12" s="12">
        <f t="shared" si="0"/>
        <v>103354</v>
      </c>
      <c r="T12" s="12">
        <f t="shared" si="0"/>
        <v>0</v>
      </c>
      <c r="U12" s="12">
        <f t="shared" si="0"/>
        <v>0</v>
      </c>
      <c r="V12" s="12">
        <f t="shared" si="0"/>
        <v>0</v>
      </c>
      <c r="W12" s="12">
        <f t="shared" si="0"/>
        <v>103354</v>
      </c>
      <c r="X12" s="12">
        <f t="shared" si="0"/>
        <v>-103354</v>
      </c>
      <c r="Y12" s="12">
        <f t="shared" si="0"/>
        <v>0</v>
      </c>
      <c r="Z12" s="12">
        <f t="shared" si="0"/>
        <v>0</v>
      </c>
      <c r="AA12" s="12">
        <f t="shared" si="0"/>
        <v>0</v>
      </c>
      <c r="AB12" s="12">
        <f t="shared" si="0"/>
        <v>0</v>
      </c>
      <c r="AC12" s="12">
        <f t="shared" si="0"/>
        <v>0</v>
      </c>
      <c r="AD12" s="12">
        <f t="shared" si="0"/>
        <v>0</v>
      </c>
      <c r="AE12" s="12">
        <f t="shared" si="0"/>
        <v>0</v>
      </c>
      <c r="AF12" s="12">
        <f t="shared" si="0"/>
        <v>0</v>
      </c>
      <c r="AG12" s="12">
        <f t="shared" si="0"/>
        <v>0</v>
      </c>
      <c r="AH12" s="12">
        <f t="shared" si="0"/>
        <v>0</v>
      </c>
      <c r="AI12" s="12">
        <f t="shared" si="0"/>
        <v>0</v>
      </c>
      <c r="AJ12" s="12">
        <f t="shared" si="0"/>
        <v>0</v>
      </c>
      <c r="AK12" s="12">
        <f t="shared" si="0"/>
        <v>0</v>
      </c>
      <c r="AL12" s="12">
        <f t="shared" si="0"/>
        <v>0</v>
      </c>
    </row>
    <row r="13" spans="1:38" ht="12.75">
      <c r="A13" s="2" t="s">
        <v>7</v>
      </c>
      <c r="B13" s="3" t="s">
        <v>8</v>
      </c>
      <c r="C13" s="4" t="s">
        <v>9</v>
      </c>
      <c r="D13" s="5"/>
      <c r="E13" s="5"/>
      <c r="F13" s="5"/>
      <c r="G13" s="5"/>
      <c r="H13" s="5"/>
      <c r="I13" s="11">
        <f>SUM(E13:H13)</f>
        <v>0</v>
      </c>
      <c r="J13" s="11">
        <f>SUM(D13-I13)</f>
        <v>0</v>
      </c>
      <c r="K13" s="5"/>
      <c r="L13" s="5"/>
      <c r="M13" s="5"/>
      <c r="N13" s="5"/>
      <c r="O13" s="5"/>
      <c r="P13" s="11">
        <f>SUM(L13:O13)</f>
        <v>0</v>
      </c>
      <c r="Q13" s="11">
        <f>SUM(K13-P13)</f>
        <v>0</v>
      </c>
      <c r="R13" s="5"/>
      <c r="S13" s="5"/>
      <c r="T13" s="5"/>
      <c r="U13" s="5"/>
      <c r="V13" s="5"/>
      <c r="W13" s="11">
        <f>SUM(S13:V13)</f>
        <v>0</v>
      </c>
      <c r="X13" s="11">
        <f>SUM(R13-W13)</f>
        <v>0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2.75">
      <c r="A14" s="2" t="s">
        <v>10</v>
      </c>
      <c r="B14" s="3" t="s">
        <v>0</v>
      </c>
      <c r="C14" s="4" t="s">
        <v>0</v>
      </c>
      <c r="D14" s="5"/>
      <c r="E14" s="5"/>
      <c r="F14" s="5"/>
      <c r="G14" s="5"/>
      <c r="H14" s="5"/>
      <c r="I14" s="11">
        <f aca="true" t="shared" si="1" ref="I14:I77">SUM(E14:H14)</f>
        <v>0</v>
      </c>
      <c r="J14" s="11">
        <f aca="true" t="shared" si="2" ref="J14:J77">SUM(D14-I14)</f>
        <v>0</v>
      </c>
      <c r="K14" s="5"/>
      <c r="L14" s="5"/>
      <c r="M14" s="5"/>
      <c r="N14" s="5"/>
      <c r="O14" s="5"/>
      <c r="P14" s="11">
        <f aca="true" t="shared" si="3" ref="P14:P73">SUM(L14:O14)</f>
        <v>0</v>
      </c>
      <c r="Q14" s="11">
        <f aca="true" t="shared" si="4" ref="Q14:Q73">SUM(K14-P14)</f>
        <v>0</v>
      </c>
      <c r="R14" s="5"/>
      <c r="S14" s="5"/>
      <c r="T14" s="5"/>
      <c r="U14" s="5"/>
      <c r="V14" s="5"/>
      <c r="W14" s="11">
        <f>SUM(S14:V14)</f>
        <v>0</v>
      </c>
      <c r="X14" s="11">
        <f>SUM(R14-W14)</f>
        <v>0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2" t="s">
        <v>11</v>
      </c>
      <c r="B15" s="3" t="s">
        <v>12</v>
      </c>
      <c r="C15" s="4" t="s">
        <v>13</v>
      </c>
      <c r="D15" s="5"/>
      <c r="E15" s="5"/>
      <c r="F15" s="5"/>
      <c r="G15" s="5"/>
      <c r="H15" s="5"/>
      <c r="I15" s="11">
        <f t="shared" si="1"/>
        <v>0</v>
      </c>
      <c r="J15" s="11">
        <f t="shared" si="2"/>
        <v>0</v>
      </c>
      <c r="K15" s="5"/>
      <c r="L15" s="5"/>
      <c r="M15" s="5"/>
      <c r="N15" s="5"/>
      <c r="O15" s="5"/>
      <c r="P15" s="11">
        <f t="shared" si="3"/>
        <v>0</v>
      </c>
      <c r="Q15" s="11">
        <f t="shared" si="4"/>
        <v>0</v>
      </c>
      <c r="R15" s="5"/>
      <c r="S15" s="5"/>
      <c r="T15" s="5"/>
      <c r="U15" s="5"/>
      <c r="V15" s="5"/>
      <c r="W15" s="11">
        <f>SUM(S15:V15)</f>
        <v>0</v>
      </c>
      <c r="X15" s="11">
        <f>SUM(R15-W15)</f>
        <v>0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2.75">
      <c r="A16" s="2" t="s">
        <v>14</v>
      </c>
      <c r="B16" s="3" t="s">
        <v>15</v>
      </c>
      <c r="C16" s="4" t="s">
        <v>16</v>
      </c>
      <c r="D16" s="5"/>
      <c r="E16" s="5">
        <v>41289.98</v>
      </c>
      <c r="F16" s="5"/>
      <c r="G16" s="5"/>
      <c r="H16" s="5"/>
      <c r="I16" s="11">
        <f t="shared" si="1"/>
        <v>41289.98</v>
      </c>
      <c r="J16" s="11">
        <f t="shared" si="2"/>
        <v>-41289.98</v>
      </c>
      <c r="K16" s="5"/>
      <c r="L16" s="5"/>
      <c r="M16" s="5"/>
      <c r="N16" s="5"/>
      <c r="O16" s="5"/>
      <c r="P16" s="11">
        <f t="shared" si="3"/>
        <v>0</v>
      </c>
      <c r="Q16" s="11">
        <f t="shared" si="4"/>
        <v>0</v>
      </c>
      <c r="R16" s="5"/>
      <c r="S16" s="5"/>
      <c r="T16" s="5"/>
      <c r="U16" s="5"/>
      <c r="V16" s="5"/>
      <c r="W16" s="11">
        <f>SUM(S16:V16)</f>
        <v>0</v>
      </c>
      <c r="X16" s="11">
        <f>SUM(R16-W16)</f>
        <v>0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25.5">
      <c r="A17" s="2" t="s">
        <v>17</v>
      </c>
      <c r="B17" s="3" t="s">
        <v>18</v>
      </c>
      <c r="C17" s="4" t="s">
        <v>19</v>
      </c>
      <c r="D17" s="5"/>
      <c r="E17" s="5"/>
      <c r="F17" s="5"/>
      <c r="G17" s="5"/>
      <c r="H17" s="5"/>
      <c r="I17" s="11">
        <f t="shared" si="1"/>
        <v>0</v>
      </c>
      <c r="J17" s="11">
        <f t="shared" si="2"/>
        <v>0</v>
      </c>
      <c r="K17" s="5"/>
      <c r="L17" s="5"/>
      <c r="M17" s="5"/>
      <c r="N17" s="5"/>
      <c r="O17" s="5"/>
      <c r="P17" s="11">
        <f t="shared" si="3"/>
        <v>0</v>
      </c>
      <c r="Q17" s="11">
        <f t="shared" si="4"/>
        <v>0</v>
      </c>
      <c r="R17" s="5"/>
      <c r="S17" s="5"/>
      <c r="T17" s="5"/>
      <c r="U17" s="5"/>
      <c r="V17" s="5"/>
      <c r="W17" s="11">
        <f>SUM(S17:V17)</f>
        <v>0</v>
      </c>
      <c r="X17" s="11">
        <f>SUM(R17-W17)</f>
        <v>0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3" customFormat="1" ht="12.75">
      <c r="A18" s="8" t="s">
        <v>20</v>
      </c>
      <c r="B18" s="9" t="s">
        <v>21</v>
      </c>
      <c r="C18" s="10" t="s">
        <v>0</v>
      </c>
      <c r="D18" s="12">
        <f>SUM(D20:D21)</f>
        <v>0</v>
      </c>
      <c r="E18" s="12">
        <f>SUM(E20:E21)</f>
        <v>0</v>
      </c>
      <c r="F18" s="12">
        <f>SUM(F20:F21)</f>
        <v>0</v>
      </c>
      <c r="G18" s="12">
        <f>SUM(G20:G21)</f>
        <v>0</v>
      </c>
      <c r="H18" s="12">
        <f>SUM(H20:H21)</f>
        <v>0</v>
      </c>
      <c r="I18" s="12">
        <f t="shared" si="1"/>
        <v>0</v>
      </c>
      <c r="J18" s="12">
        <f t="shared" si="2"/>
        <v>0</v>
      </c>
      <c r="K18" s="12">
        <f aca="true" t="shared" si="5" ref="K18:AL18">SUM(K20:K21)</f>
        <v>0</v>
      </c>
      <c r="L18" s="12">
        <f t="shared" si="5"/>
        <v>0</v>
      </c>
      <c r="M18" s="12">
        <f t="shared" si="5"/>
        <v>0</v>
      </c>
      <c r="N18" s="12">
        <f t="shared" si="5"/>
        <v>0</v>
      </c>
      <c r="O18" s="12">
        <f t="shared" si="5"/>
        <v>0</v>
      </c>
      <c r="P18" s="12">
        <f t="shared" si="5"/>
        <v>0</v>
      </c>
      <c r="Q18" s="12">
        <f t="shared" si="5"/>
        <v>0</v>
      </c>
      <c r="R18" s="12">
        <f t="shared" si="5"/>
        <v>0</v>
      </c>
      <c r="S18" s="12">
        <f t="shared" si="5"/>
        <v>0</v>
      </c>
      <c r="T18" s="12">
        <f t="shared" si="5"/>
        <v>0</v>
      </c>
      <c r="U18" s="12">
        <f t="shared" si="5"/>
        <v>0</v>
      </c>
      <c r="V18" s="12">
        <f t="shared" si="5"/>
        <v>0</v>
      </c>
      <c r="W18" s="12">
        <f t="shared" si="5"/>
        <v>0</v>
      </c>
      <c r="X18" s="12">
        <f t="shared" si="5"/>
        <v>0</v>
      </c>
      <c r="Y18" s="12">
        <f t="shared" si="5"/>
        <v>0</v>
      </c>
      <c r="Z18" s="12">
        <f t="shared" si="5"/>
        <v>0</v>
      </c>
      <c r="AA18" s="12">
        <f t="shared" si="5"/>
        <v>0</v>
      </c>
      <c r="AB18" s="12">
        <f t="shared" si="5"/>
        <v>0</v>
      </c>
      <c r="AC18" s="12">
        <f t="shared" si="5"/>
        <v>0</v>
      </c>
      <c r="AD18" s="12">
        <f t="shared" si="5"/>
        <v>0</v>
      </c>
      <c r="AE18" s="12">
        <f t="shared" si="5"/>
        <v>0</v>
      </c>
      <c r="AF18" s="12">
        <f t="shared" si="5"/>
        <v>0</v>
      </c>
      <c r="AG18" s="12">
        <f t="shared" si="5"/>
        <v>0</v>
      </c>
      <c r="AH18" s="12">
        <f t="shared" si="5"/>
        <v>0</v>
      </c>
      <c r="AI18" s="12">
        <f t="shared" si="5"/>
        <v>0</v>
      </c>
      <c r="AJ18" s="12">
        <f t="shared" si="5"/>
        <v>0</v>
      </c>
      <c r="AK18" s="12">
        <f t="shared" si="5"/>
        <v>0</v>
      </c>
      <c r="AL18" s="12">
        <f t="shared" si="5"/>
        <v>0</v>
      </c>
    </row>
    <row r="19" spans="1:38" ht="12.75">
      <c r="A19" s="2" t="s">
        <v>22</v>
      </c>
      <c r="B19" s="3" t="s">
        <v>0</v>
      </c>
      <c r="C19" s="4" t="s">
        <v>0</v>
      </c>
      <c r="D19" s="5"/>
      <c r="E19" s="5"/>
      <c r="F19" s="5"/>
      <c r="G19" s="5"/>
      <c r="H19" s="5"/>
      <c r="I19" s="11">
        <f t="shared" si="1"/>
        <v>0</v>
      </c>
      <c r="J19" s="11">
        <f t="shared" si="2"/>
        <v>0</v>
      </c>
      <c r="K19" s="5"/>
      <c r="L19" s="5"/>
      <c r="M19" s="5"/>
      <c r="N19" s="5"/>
      <c r="O19" s="5"/>
      <c r="P19" s="11">
        <f t="shared" si="3"/>
        <v>0</v>
      </c>
      <c r="Q19" s="11">
        <f t="shared" si="4"/>
        <v>0</v>
      </c>
      <c r="R19" s="5"/>
      <c r="S19" s="5"/>
      <c r="T19" s="5"/>
      <c r="U19" s="5"/>
      <c r="V19" s="5"/>
      <c r="W19" s="11">
        <f>SUM(S19:V19)</f>
        <v>0</v>
      </c>
      <c r="X19" s="11">
        <f>SUM(R19-W19)</f>
        <v>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25.5">
      <c r="A20" s="2" t="s">
        <v>23</v>
      </c>
      <c r="B20" s="3" t="s">
        <v>24</v>
      </c>
      <c r="C20" s="4" t="s">
        <v>25</v>
      </c>
      <c r="D20" s="5"/>
      <c r="E20" s="5"/>
      <c r="F20" s="5"/>
      <c r="G20" s="5"/>
      <c r="H20" s="5"/>
      <c r="I20" s="11">
        <f t="shared" si="1"/>
        <v>0</v>
      </c>
      <c r="J20" s="11">
        <f t="shared" si="2"/>
        <v>0</v>
      </c>
      <c r="K20" s="5"/>
      <c r="L20" s="5"/>
      <c r="M20" s="5"/>
      <c r="N20" s="5"/>
      <c r="O20" s="5"/>
      <c r="P20" s="11">
        <f t="shared" si="3"/>
        <v>0</v>
      </c>
      <c r="Q20" s="11">
        <f t="shared" si="4"/>
        <v>0</v>
      </c>
      <c r="R20" s="5"/>
      <c r="S20" s="5"/>
      <c r="T20" s="5"/>
      <c r="U20" s="5"/>
      <c r="V20" s="5"/>
      <c r="W20" s="11">
        <f>SUM(S20:V20)</f>
        <v>0</v>
      </c>
      <c r="X20" s="11">
        <f>SUM(R20-W20)</f>
        <v>0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25.5">
      <c r="A21" s="2" t="s">
        <v>26</v>
      </c>
      <c r="B21" s="3" t="s">
        <v>27</v>
      </c>
      <c r="C21" s="4" t="s">
        <v>28</v>
      </c>
      <c r="D21" s="5"/>
      <c r="E21" s="5"/>
      <c r="F21" s="5"/>
      <c r="G21" s="5"/>
      <c r="H21" s="5"/>
      <c r="I21" s="11">
        <f t="shared" si="1"/>
        <v>0</v>
      </c>
      <c r="J21" s="11">
        <f t="shared" si="2"/>
        <v>0</v>
      </c>
      <c r="K21" s="5"/>
      <c r="L21" s="5"/>
      <c r="M21" s="5"/>
      <c r="N21" s="5"/>
      <c r="O21" s="5"/>
      <c r="P21" s="11">
        <f t="shared" si="3"/>
        <v>0</v>
      </c>
      <c r="Q21" s="11">
        <f t="shared" si="4"/>
        <v>0</v>
      </c>
      <c r="R21" s="5"/>
      <c r="S21" s="5"/>
      <c r="T21" s="5"/>
      <c r="U21" s="5"/>
      <c r="V21" s="5"/>
      <c r="W21" s="11">
        <f>SUM(S21:V21)</f>
        <v>0</v>
      </c>
      <c r="X21" s="11">
        <f>SUM(R21-W21)</f>
        <v>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3" customFormat="1" ht="12.75">
      <c r="A22" s="8" t="s">
        <v>29</v>
      </c>
      <c r="B22" s="9" t="s">
        <v>30</v>
      </c>
      <c r="C22" s="10" t="s">
        <v>0</v>
      </c>
      <c r="D22" s="12">
        <f>SUM(D24:D30)</f>
        <v>0</v>
      </c>
      <c r="E22" s="12">
        <f>SUM(E24:E30)</f>
        <v>0</v>
      </c>
      <c r="F22" s="12">
        <f>SUM(F24:F30)</f>
        <v>0</v>
      </c>
      <c r="G22" s="12">
        <f>SUM(G24:G30)</f>
        <v>0</v>
      </c>
      <c r="H22" s="12">
        <f>SUM(H24:H30)</f>
        <v>0</v>
      </c>
      <c r="I22" s="12">
        <f t="shared" si="1"/>
        <v>0</v>
      </c>
      <c r="J22" s="12">
        <f t="shared" si="2"/>
        <v>0</v>
      </c>
      <c r="K22" s="12">
        <f>SUM(K24:K30)</f>
        <v>0</v>
      </c>
      <c r="L22" s="12">
        <f>SUM(L24:L30)</f>
        <v>0</v>
      </c>
      <c r="M22" s="12">
        <f>SUM(M24:M30)</f>
        <v>0</v>
      </c>
      <c r="N22" s="12">
        <f>SUM(N24:N30)</f>
        <v>0</v>
      </c>
      <c r="O22" s="12">
        <f>SUM(O24:O30)</f>
        <v>0</v>
      </c>
      <c r="P22" s="12">
        <f aca="true" t="shared" si="6" ref="P22:AL22">SUM(P24:P25)</f>
        <v>0</v>
      </c>
      <c r="Q22" s="12">
        <f t="shared" si="6"/>
        <v>0</v>
      </c>
      <c r="R22" s="12">
        <f t="shared" si="6"/>
        <v>0</v>
      </c>
      <c r="S22" s="12">
        <f t="shared" si="6"/>
        <v>0</v>
      </c>
      <c r="T22" s="12">
        <f t="shared" si="6"/>
        <v>0</v>
      </c>
      <c r="U22" s="12">
        <f t="shared" si="6"/>
        <v>0</v>
      </c>
      <c r="V22" s="12">
        <f t="shared" si="6"/>
        <v>0</v>
      </c>
      <c r="W22" s="12">
        <f t="shared" si="6"/>
        <v>0</v>
      </c>
      <c r="X22" s="12">
        <f t="shared" si="6"/>
        <v>0</v>
      </c>
      <c r="Y22" s="12">
        <f t="shared" si="6"/>
        <v>0</v>
      </c>
      <c r="Z22" s="12">
        <f t="shared" si="6"/>
        <v>0</v>
      </c>
      <c r="AA22" s="12">
        <f t="shared" si="6"/>
        <v>0</v>
      </c>
      <c r="AB22" s="12">
        <f t="shared" si="6"/>
        <v>0</v>
      </c>
      <c r="AC22" s="12">
        <f t="shared" si="6"/>
        <v>0</v>
      </c>
      <c r="AD22" s="12">
        <f t="shared" si="6"/>
        <v>0</v>
      </c>
      <c r="AE22" s="12">
        <f t="shared" si="6"/>
        <v>0</v>
      </c>
      <c r="AF22" s="12">
        <f t="shared" si="6"/>
        <v>0</v>
      </c>
      <c r="AG22" s="12">
        <f t="shared" si="6"/>
        <v>0</v>
      </c>
      <c r="AH22" s="12">
        <f t="shared" si="6"/>
        <v>0</v>
      </c>
      <c r="AI22" s="12">
        <f t="shared" si="6"/>
        <v>0</v>
      </c>
      <c r="AJ22" s="12">
        <f t="shared" si="6"/>
        <v>0</v>
      </c>
      <c r="AK22" s="12">
        <f t="shared" si="6"/>
        <v>0</v>
      </c>
      <c r="AL22" s="12">
        <f t="shared" si="6"/>
        <v>0</v>
      </c>
    </row>
    <row r="23" spans="1:38" ht="12.75">
      <c r="A23" s="2" t="s">
        <v>22</v>
      </c>
      <c r="B23" s="3" t="s">
        <v>0</v>
      </c>
      <c r="C23" s="4" t="s">
        <v>0</v>
      </c>
      <c r="D23" s="5"/>
      <c r="E23" s="5"/>
      <c r="F23" s="5"/>
      <c r="G23" s="5"/>
      <c r="H23" s="5"/>
      <c r="I23" s="11">
        <f t="shared" si="1"/>
        <v>0</v>
      </c>
      <c r="J23" s="11">
        <f t="shared" si="2"/>
        <v>0</v>
      </c>
      <c r="K23" s="5"/>
      <c r="L23" s="5"/>
      <c r="M23" s="5"/>
      <c r="N23" s="5"/>
      <c r="O23" s="5"/>
      <c r="P23" s="11">
        <f t="shared" si="3"/>
        <v>0</v>
      </c>
      <c r="Q23" s="11">
        <f t="shared" si="4"/>
        <v>0</v>
      </c>
      <c r="R23" s="5"/>
      <c r="S23" s="5"/>
      <c r="T23" s="5"/>
      <c r="U23" s="5"/>
      <c r="V23" s="5"/>
      <c r="W23" s="11">
        <f aca="true" t="shared" si="7" ref="W23:W30">SUM(S23:V23)</f>
        <v>0</v>
      </c>
      <c r="X23" s="11">
        <f aca="true" t="shared" si="8" ref="X23:X30">SUM(R23-W23)</f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2" t="s">
        <v>31</v>
      </c>
      <c r="B24" s="3" t="s">
        <v>32</v>
      </c>
      <c r="C24" s="4" t="s">
        <v>33</v>
      </c>
      <c r="D24" s="5"/>
      <c r="E24" s="5"/>
      <c r="F24" s="5"/>
      <c r="G24" s="5"/>
      <c r="H24" s="5"/>
      <c r="I24" s="11">
        <f t="shared" si="1"/>
        <v>0</v>
      </c>
      <c r="J24" s="11">
        <f t="shared" si="2"/>
        <v>0</v>
      </c>
      <c r="K24" s="5"/>
      <c r="L24" s="5"/>
      <c r="M24" s="5"/>
      <c r="N24" s="5"/>
      <c r="O24" s="5"/>
      <c r="P24" s="11">
        <f t="shared" si="3"/>
        <v>0</v>
      </c>
      <c r="Q24" s="11">
        <f t="shared" si="4"/>
        <v>0</v>
      </c>
      <c r="R24" s="5"/>
      <c r="S24" s="5"/>
      <c r="T24" s="5"/>
      <c r="U24" s="5"/>
      <c r="V24" s="5"/>
      <c r="W24" s="11">
        <f t="shared" si="7"/>
        <v>0</v>
      </c>
      <c r="X24" s="11">
        <f t="shared" si="8"/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2" t="s">
        <v>34</v>
      </c>
      <c r="B25" s="3" t="s">
        <v>35</v>
      </c>
      <c r="C25" s="4" t="s">
        <v>36</v>
      </c>
      <c r="D25" s="5"/>
      <c r="E25" s="5"/>
      <c r="F25" s="5"/>
      <c r="G25" s="5"/>
      <c r="H25" s="5"/>
      <c r="I25" s="11">
        <f t="shared" si="1"/>
        <v>0</v>
      </c>
      <c r="J25" s="11">
        <f t="shared" si="2"/>
        <v>0</v>
      </c>
      <c r="K25" s="5"/>
      <c r="L25" s="5"/>
      <c r="M25" s="5"/>
      <c r="N25" s="5"/>
      <c r="O25" s="5"/>
      <c r="P25" s="11">
        <f t="shared" si="3"/>
        <v>0</v>
      </c>
      <c r="Q25" s="11">
        <f t="shared" si="4"/>
        <v>0</v>
      </c>
      <c r="R25" s="5"/>
      <c r="S25" s="5"/>
      <c r="T25" s="5"/>
      <c r="U25" s="5"/>
      <c r="V25" s="5"/>
      <c r="W25" s="11">
        <f t="shared" si="7"/>
        <v>0</v>
      </c>
      <c r="X25" s="11">
        <f t="shared" si="8"/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>
      <c r="A26" s="2" t="s">
        <v>37</v>
      </c>
      <c r="B26" s="3" t="s">
        <v>38</v>
      </c>
      <c r="C26" s="4" t="s">
        <v>39</v>
      </c>
      <c r="D26" s="5"/>
      <c r="E26" s="5"/>
      <c r="F26" s="5"/>
      <c r="G26" s="5"/>
      <c r="H26" s="5"/>
      <c r="I26" s="11">
        <f t="shared" si="1"/>
        <v>0</v>
      </c>
      <c r="J26" s="11">
        <f t="shared" si="2"/>
        <v>0</v>
      </c>
      <c r="K26" s="5"/>
      <c r="L26" s="5"/>
      <c r="M26" s="5"/>
      <c r="N26" s="5"/>
      <c r="O26" s="5"/>
      <c r="P26" s="11">
        <f t="shared" si="3"/>
        <v>0</v>
      </c>
      <c r="Q26" s="11">
        <f t="shared" si="4"/>
        <v>0</v>
      </c>
      <c r="R26" s="5"/>
      <c r="S26" s="5"/>
      <c r="T26" s="5"/>
      <c r="U26" s="5"/>
      <c r="V26" s="5"/>
      <c r="W26" s="11">
        <f t="shared" si="7"/>
        <v>0</v>
      </c>
      <c r="X26" s="11">
        <f t="shared" si="8"/>
        <v>0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2" t="s">
        <v>40</v>
      </c>
      <c r="B27" s="3" t="s">
        <v>41</v>
      </c>
      <c r="C27" s="4" t="s">
        <v>42</v>
      </c>
      <c r="D27" s="5"/>
      <c r="E27" s="5"/>
      <c r="F27" s="5"/>
      <c r="G27" s="5"/>
      <c r="H27" s="5"/>
      <c r="I27" s="11">
        <f t="shared" si="1"/>
        <v>0</v>
      </c>
      <c r="J27" s="11">
        <f t="shared" si="2"/>
        <v>0</v>
      </c>
      <c r="K27" s="5"/>
      <c r="L27" s="5"/>
      <c r="M27" s="5"/>
      <c r="N27" s="5"/>
      <c r="O27" s="5"/>
      <c r="P27" s="11">
        <f t="shared" si="3"/>
        <v>0</v>
      </c>
      <c r="Q27" s="11">
        <f t="shared" si="4"/>
        <v>0</v>
      </c>
      <c r="R27" s="5"/>
      <c r="S27" s="5"/>
      <c r="T27" s="5"/>
      <c r="U27" s="5"/>
      <c r="V27" s="5"/>
      <c r="W27" s="11">
        <f t="shared" si="7"/>
        <v>0</v>
      </c>
      <c r="X27" s="11">
        <f t="shared" si="8"/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2" t="s">
        <v>43</v>
      </c>
      <c r="B28" s="3" t="s">
        <v>44</v>
      </c>
      <c r="C28" s="4" t="s">
        <v>45</v>
      </c>
      <c r="D28" s="5"/>
      <c r="E28" s="5"/>
      <c r="F28" s="5"/>
      <c r="G28" s="5"/>
      <c r="H28" s="5"/>
      <c r="I28" s="11">
        <f t="shared" si="1"/>
        <v>0</v>
      </c>
      <c r="J28" s="11">
        <f t="shared" si="2"/>
        <v>0</v>
      </c>
      <c r="K28" s="5"/>
      <c r="L28" s="5"/>
      <c r="M28" s="5"/>
      <c r="N28" s="5"/>
      <c r="O28" s="5"/>
      <c r="P28" s="11">
        <f t="shared" si="3"/>
        <v>0</v>
      </c>
      <c r="Q28" s="11">
        <f t="shared" si="4"/>
        <v>0</v>
      </c>
      <c r="R28" s="5"/>
      <c r="S28" s="5"/>
      <c r="T28" s="5"/>
      <c r="U28" s="5"/>
      <c r="V28" s="5"/>
      <c r="W28" s="11">
        <f t="shared" si="7"/>
        <v>0</v>
      </c>
      <c r="X28" s="11">
        <f t="shared" si="8"/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2" t="s">
        <v>46</v>
      </c>
      <c r="B29" s="3" t="s">
        <v>47</v>
      </c>
      <c r="C29" s="4" t="s">
        <v>48</v>
      </c>
      <c r="D29" s="5"/>
      <c r="E29" s="5"/>
      <c r="F29" s="5"/>
      <c r="G29" s="5"/>
      <c r="H29" s="5"/>
      <c r="I29" s="11">
        <f t="shared" si="1"/>
        <v>0</v>
      </c>
      <c r="J29" s="11">
        <f t="shared" si="2"/>
        <v>0</v>
      </c>
      <c r="K29" s="5"/>
      <c r="L29" s="5"/>
      <c r="M29" s="5"/>
      <c r="N29" s="5"/>
      <c r="O29" s="5"/>
      <c r="P29" s="11">
        <f t="shared" si="3"/>
        <v>0</v>
      </c>
      <c r="Q29" s="11">
        <f t="shared" si="4"/>
        <v>0</v>
      </c>
      <c r="R29" s="5"/>
      <c r="S29" s="5"/>
      <c r="T29" s="5"/>
      <c r="U29" s="5"/>
      <c r="V29" s="5"/>
      <c r="W29" s="11">
        <f t="shared" si="7"/>
        <v>0</v>
      </c>
      <c r="X29" s="11">
        <f t="shared" si="8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2.75">
      <c r="A30" s="2" t="s">
        <v>49</v>
      </c>
      <c r="B30" s="3" t="s">
        <v>50</v>
      </c>
      <c r="C30" s="4" t="s">
        <v>51</v>
      </c>
      <c r="D30" s="5"/>
      <c r="E30" s="5"/>
      <c r="F30" s="5"/>
      <c r="G30" s="5"/>
      <c r="H30" s="5"/>
      <c r="I30" s="11">
        <f t="shared" si="1"/>
        <v>0</v>
      </c>
      <c r="J30" s="11">
        <f t="shared" si="2"/>
        <v>0</v>
      </c>
      <c r="K30" s="5"/>
      <c r="L30" s="5"/>
      <c r="M30" s="5"/>
      <c r="N30" s="5"/>
      <c r="O30" s="5"/>
      <c r="P30" s="11">
        <f t="shared" si="3"/>
        <v>0</v>
      </c>
      <c r="Q30" s="11">
        <f t="shared" si="4"/>
        <v>0</v>
      </c>
      <c r="R30" s="5"/>
      <c r="S30" s="5"/>
      <c r="T30" s="5"/>
      <c r="U30" s="5"/>
      <c r="V30" s="5"/>
      <c r="W30" s="11">
        <f t="shared" si="7"/>
        <v>0</v>
      </c>
      <c r="X30" s="11">
        <f t="shared" si="8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3" customFormat="1" ht="12.75">
      <c r="A31" s="8" t="s">
        <v>52</v>
      </c>
      <c r="B31" s="9" t="s">
        <v>53</v>
      </c>
      <c r="C31" s="10" t="s">
        <v>0</v>
      </c>
      <c r="D31" s="12">
        <f>SUM(D33:D36)</f>
        <v>0</v>
      </c>
      <c r="E31" s="12">
        <f>SUM(E33:E36)</f>
        <v>0</v>
      </c>
      <c r="F31" s="12"/>
      <c r="G31" s="12"/>
      <c r="H31" s="12"/>
      <c r="I31" s="12">
        <f t="shared" si="1"/>
        <v>0</v>
      </c>
      <c r="J31" s="12">
        <f t="shared" si="2"/>
        <v>0</v>
      </c>
      <c r="K31" s="12"/>
      <c r="L31" s="12">
        <f>SUM(L33:L36)</f>
        <v>1316470.92</v>
      </c>
      <c r="M31" s="12">
        <f aca="true" t="shared" si="9" ref="M31:AL31">SUM(M33:M36)</f>
        <v>0</v>
      </c>
      <c r="N31" s="12">
        <f t="shared" si="9"/>
        <v>0</v>
      </c>
      <c r="O31" s="12">
        <f t="shared" si="9"/>
        <v>0</v>
      </c>
      <c r="P31" s="12">
        <f t="shared" si="9"/>
        <v>1316470.92</v>
      </c>
      <c r="Q31" s="12">
        <f t="shared" si="9"/>
        <v>-1316470.92</v>
      </c>
      <c r="R31" s="12">
        <f t="shared" si="9"/>
        <v>0</v>
      </c>
      <c r="S31" s="12">
        <f t="shared" si="9"/>
        <v>103354</v>
      </c>
      <c r="T31" s="12">
        <f t="shared" si="9"/>
        <v>0</v>
      </c>
      <c r="U31" s="12">
        <f t="shared" si="9"/>
        <v>0</v>
      </c>
      <c r="V31" s="12">
        <f t="shared" si="9"/>
        <v>0</v>
      </c>
      <c r="W31" s="12">
        <f t="shared" si="9"/>
        <v>103354</v>
      </c>
      <c r="X31" s="12">
        <f t="shared" si="9"/>
        <v>-103354</v>
      </c>
      <c r="Y31" s="12">
        <f t="shared" si="9"/>
        <v>0</v>
      </c>
      <c r="Z31" s="12">
        <f t="shared" si="9"/>
        <v>0</v>
      </c>
      <c r="AA31" s="12">
        <f t="shared" si="9"/>
        <v>0</v>
      </c>
      <c r="AB31" s="12">
        <f t="shared" si="9"/>
        <v>0</v>
      </c>
      <c r="AC31" s="12">
        <f t="shared" si="9"/>
        <v>0</v>
      </c>
      <c r="AD31" s="12">
        <f t="shared" si="9"/>
        <v>0</v>
      </c>
      <c r="AE31" s="12">
        <f t="shared" si="9"/>
        <v>0</v>
      </c>
      <c r="AF31" s="12">
        <f t="shared" si="9"/>
        <v>0</v>
      </c>
      <c r="AG31" s="12">
        <f t="shared" si="9"/>
        <v>0</v>
      </c>
      <c r="AH31" s="12">
        <f t="shared" si="9"/>
        <v>0</v>
      </c>
      <c r="AI31" s="12">
        <f t="shared" si="9"/>
        <v>0</v>
      </c>
      <c r="AJ31" s="12">
        <f t="shared" si="9"/>
        <v>0</v>
      </c>
      <c r="AK31" s="12">
        <f t="shared" si="9"/>
        <v>0</v>
      </c>
      <c r="AL31" s="12">
        <f t="shared" si="9"/>
        <v>0</v>
      </c>
    </row>
    <row r="32" spans="1:38" ht="12.75">
      <c r="A32" s="2" t="s">
        <v>54</v>
      </c>
      <c r="B32" s="3" t="s">
        <v>0</v>
      </c>
      <c r="C32" s="4" t="s">
        <v>0</v>
      </c>
      <c r="D32" s="5"/>
      <c r="E32" s="5"/>
      <c r="F32" s="5"/>
      <c r="G32" s="5"/>
      <c r="H32" s="5"/>
      <c r="I32" s="11">
        <f t="shared" si="1"/>
        <v>0</v>
      </c>
      <c r="J32" s="11">
        <f t="shared" si="2"/>
        <v>0</v>
      </c>
      <c r="K32" s="5"/>
      <c r="L32" s="5"/>
      <c r="M32" s="5"/>
      <c r="N32" s="5"/>
      <c r="O32" s="5"/>
      <c r="P32" s="11">
        <f t="shared" si="3"/>
        <v>0</v>
      </c>
      <c r="Q32" s="11">
        <f t="shared" si="4"/>
        <v>0</v>
      </c>
      <c r="R32" s="5"/>
      <c r="S32" s="5"/>
      <c r="T32" s="5"/>
      <c r="U32" s="5"/>
      <c r="V32" s="5"/>
      <c r="W32" s="11">
        <f>SUM(S32:V32)</f>
        <v>0</v>
      </c>
      <c r="X32" s="11">
        <f>SUM(R32-W32)</f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25.5">
      <c r="A33" s="2" t="s">
        <v>55</v>
      </c>
      <c r="B33" s="3" t="s">
        <v>56</v>
      </c>
      <c r="C33" s="4" t="s">
        <v>57</v>
      </c>
      <c r="D33" s="5"/>
      <c r="E33" s="5"/>
      <c r="F33" s="5"/>
      <c r="G33" s="5"/>
      <c r="H33" s="5"/>
      <c r="I33" s="11">
        <f t="shared" si="1"/>
        <v>0</v>
      </c>
      <c r="J33" s="11">
        <f t="shared" si="2"/>
        <v>0</v>
      </c>
      <c r="K33" s="5"/>
      <c r="L33" s="5">
        <f>1419824.92-65000-4012-34342</f>
        <v>1316470.92</v>
      </c>
      <c r="M33" s="5"/>
      <c r="N33" s="5"/>
      <c r="O33" s="5"/>
      <c r="P33" s="11">
        <f t="shared" si="3"/>
        <v>1316470.92</v>
      </c>
      <c r="Q33" s="11">
        <f t="shared" si="4"/>
        <v>-1316470.92</v>
      </c>
      <c r="R33" s="5"/>
      <c r="S33" s="5"/>
      <c r="T33" s="5"/>
      <c r="U33" s="5"/>
      <c r="V33" s="5"/>
      <c r="W33" s="11">
        <f>SUM(S33:V33)</f>
        <v>0</v>
      </c>
      <c r="X33" s="11">
        <f>SUM(R33-W33)</f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2" t="s">
        <v>58</v>
      </c>
      <c r="B34" s="3" t="s">
        <v>59</v>
      </c>
      <c r="C34" s="4" t="s">
        <v>60</v>
      </c>
      <c r="D34" s="5"/>
      <c r="E34" s="5"/>
      <c r="F34" s="5"/>
      <c r="G34" s="5"/>
      <c r="H34" s="5"/>
      <c r="I34" s="11">
        <f t="shared" si="1"/>
        <v>0</v>
      </c>
      <c r="J34" s="11">
        <f t="shared" si="2"/>
        <v>0</v>
      </c>
      <c r="K34" s="5"/>
      <c r="L34" s="5"/>
      <c r="M34" s="5"/>
      <c r="N34" s="5"/>
      <c r="O34" s="5"/>
      <c r="P34" s="11">
        <f t="shared" si="3"/>
        <v>0</v>
      </c>
      <c r="Q34" s="11">
        <f t="shared" si="4"/>
        <v>0</v>
      </c>
      <c r="R34" s="5"/>
      <c r="S34" s="5">
        <f>65000+4012+34342</f>
        <v>103354</v>
      </c>
      <c r="T34" s="5"/>
      <c r="U34" s="5"/>
      <c r="V34" s="5"/>
      <c r="W34" s="11">
        <f>SUM(S34:V34)</f>
        <v>103354</v>
      </c>
      <c r="X34" s="11">
        <f>SUM(R34-W34)</f>
        <v>-103354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>
      <c r="A35" s="2" t="s">
        <v>61</v>
      </c>
      <c r="B35" s="3" t="s">
        <v>62</v>
      </c>
      <c r="C35" s="4" t="s">
        <v>63</v>
      </c>
      <c r="D35" s="5"/>
      <c r="E35" s="5"/>
      <c r="F35" s="5"/>
      <c r="G35" s="5"/>
      <c r="H35" s="5"/>
      <c r="I35" s="11">
        <f t="shared" si="1"/>
        <v>0</v>
      </c>
      <c r="J35" s="11">
        <f t="shared" si="2"/>
        <v>0</v>
      </c>
      <c r="K35" s="5"/>
      <c r="L35" s="5"/>
      <c r="M35" s="5"/>
      <c r="N35" s="5"/>
      <c r="O35" s="5"/>
      <c r="P35" s="11">
        <f t="shared" si="3"/>
        <v>0</v>
      </c>
      <c r="Q35" s="11">
        <f t="shared" si="4"/>
        <v>0</v>
      </c>
      <c r="R35" s="5"/>
      <c r="S35" s="5"/>
      <c r="T35" s="5"/>
      <c r="U35" s="5"/>
      <c r="V35" s="5"/>
      <c r="W35" s="11">
        <f>SUM(S35:V35)</f>
        <v>0</v>
      </c>
      <c r="X35" s="11">
        <f>SUM(R35-W35)</f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.75">
      <c r="A36" s="2" t="s">
        <v>64</v>
      </c>
      <c r="B36" s="3" t="s">
        <v>65</v>
      </c>
      <c r="C36" s="4" t="s">
        <v>66</v>
      </c>
      <c r="D36" s="5"/>
      <c r="E36" s="5"/>
      <c r="F36" s="5"/>
      <c r="G36" s="5"/>
      <c r="H36" s="5"/>
      <c r="I36" s="11">
        <f t="shared" si="1"/>
        <v>0</v>
      </c>
      <c r="J36" s="11">
        <f t="shared" si="2"/>
        <v>0</v>
      </c>
      <c r="K36" s="5"/>
      <c r="L36" s="5"/>
      <c r="M36" s="5"/>
      <c r="N36" s="5"/>
      <c r="O36" s="5"/>
      <c r="P36" s="11">
        <f t="shared" si="3"/>
        <v>0</v>
      </c>
      <c r="Q36" s="11">
        <f t="shared" si="4"/>
        <v>0</v>
      </c>
      <c r="R36" s="5"/>
      <c r="S36" s="5"/>
      <c r="T36" s="5"/>
      <c r="U36" s="5"/>
      <c r="V36" s="5"/>
      <c r="W36" s="11">
        <f>SUM(S36:V36)</f>
        <v>0</v>
      </c>
      <c r="X36" s="11">
        <f>SUM(R36-W36)</f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3" customFormat="1" ht="12.75">
      <c r="A37" s="8" t="s">
        <v>67</v>
      </c>
      <c r="B37" s="9" t="s">
        <v>68</v>
      </c>
      <c r="C37" s="10" t="s">
        <v>0</v>
      </c>
      <c r="D37" s="12">
        <f>SUM(D39+D43+D51+D55+D59+D63+D67+D68+D74)</f>
        <v>0</v>
      </c>
      <c r="E37" s="12">
        <f>SUM(E39+E43+E51+E55+E59+E63+E67+E68+E74)</f>
        <v>37609.88</v>
      </c>
      <c r="F37" s="12">
        <f>SUM(F39+F43+F51+F55+F59+F63+F67+F68+F74)</f>
        <v>0</v>
      </c>
      <c r="G37" s="12">
        <f>SUM(G39+G43+G51+G55+G59+G63+G67+G68+G74)</f>
        <v>0</v>
      </c>
      <c r="H37" s="12">
        <f>SUM(H39+H43+H51+H55+H59+H63+H67+H68+H74)</f>
        <v>0</v>
      </c>
      <c r="I37" s="12">
        <f t="shared" si="1"/>
        <v>37609.88</v>
      </c>
      <c r="J37" s="12">
        <f t="shared" si="2"/>
        <v>-37609.88</v>
      </c>
      <c r="K37" s="12">
        <f aca="true" t="shared" si="10" ref="K37:AL37">SUM(K39+K43+K51+K55+K59+K63+K67+K68+K74)</f>
        <v>0</v>
      </c>
      <c r="L37" s="12">
        <f t="shared" si="10"/>
        <v>1316470.92</v>
      </c>
      <c r="M37" s="12">
        <f t="shared" si="10"/>
        <v>0</v>
      </c>
      <c r="N37" s="12">
        <f t="shared" si="10"/>
        <v>0</v>
      </c>
      <c r="O37" s="12">
        <f t="shared" si="10"/>
        <v>0</v>
      </c>
      <c r="P37" s="12">
        <f t="shared" si="10"/>
        <v>1316470.92</v>
      </c>
      <c r="Q37" s="12">
        <f t="shared" si="10"/>
        <v>-1316470.92</v>
      </c>
      <c r="R37" s="12">
        <f t="shared" si="10"/>
        <v>0</v>
      </c>
      <c r="S37" s="12">
        <f t="shared" si="10"/>
        <v>103354</v>
      </c>
      <c r="T37" s="12">
        <f t="shared" si="10"/>
        <v>0</v>
      </c>
      <c r="U37" s="12">
        <f t="shared" si="10"/>
        <v>0</v>
      </c>
      <c r="V37" s="12">
        <f t="shared" si="10"/>
        <v>0</v>
      </c>
      <c r="W37" s="12">
        <f t="shared" si="10"/>
        <v>103354</v>
      </c>
      <c r="X37" s="12">
        <f t="shared" si="10"/>
        <v>-103354</v>
      </c>
      <c r="Y37" s="12">
        <f t="shared" si="10"/>
        <v>0</v>
      </c>
      <c r="Z37" s="12">
        <f t="shared" si="10"/>
        <v>0</v>
      </c>
      <c r="AA37" s="12">
        <f t="shared" si="10"/>
        <v>0</v>
      </c>
      <c r="AB37" s="12">
        <f t="shared" si="10"/>
        <v>0</v>
      </c>
      <c r="AC37" s="12">
        <f t="shared" si="10"/>
        <v>0</v>
      </c>
      <c r="AD37" s="12">
        <f t="shared" si="10"/>
        <v>0</v>
      </c>
      <c r="AE37" s="12">
        <f t="shared" si="10"/>
        <v>0</v>
      </c>
      <c r="AF37" s="12">
        <f t="shared" si="10"/>
        <v>0</v>
      </c>
      <c r="AG37" s="12">
        <f t="shared" si="10"/>
        <v>0</v>
      </c>
      <c r="AH37" s="12">
        <f t="shared" si="10"/>
        <v>0</v>
      </c>
      <c r="AI37" s="12">
        <f t="shared" si="10"/>
        <v>0</v>
      </c>
      <c r="AJ37" s="12">
        <f t="shared" si="10"/>
        <v>0</v>
      </c>
      <c r="AK37" s="12">
        <f t="shared" si="10"/>
        <v>0</v>
      </c>
      <c r="AL37" s="12">
        <f t="shared" si="10"/>
        <v>0</v>
      </c>
    </row>
    <row r="38" spans="1:38" ht="12.75">
      <c r="A38" s="2" t="s">
        <v>22</v>
      </c>
      <c r="B38" s="3" t="s">
        <v>0</v>
      </c>
      <c r="C38" s="4" t="s">
        <v>0</v>
      </c>
      <c r="D38" s="5"/>
      <c r="E38" s="5"/>
      <c r="F38" s="5"/>
      <c r="G38" s="5"/>
      <c r="H38" s="5"/>
      <c r="I38" s="5">
        <f t="shared" si="1"/>
        <v>0</v>
      </c>
      <c r="J38" s="5">
        <f t="shared" si="2"/>
        <v>0</v>
      </c>
      <c r="K38" s="5"/>
      <c r="L38" s="5"/>
      <c r="M38" s="5"/>
      <c r="N38" s="5"/>
      <c r="O38" s="5"/>
      <c r="P38" s="5">
        <f t="shared" si="3"/>
        <v>0</v>
      </c>
      <c r="Q38" s="5">
        <f t="shared" si="4"/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3" customFormat="1" ht="25.5">
      <c r="A39" s="8" t="s">
        <v>69</v>
      </c>
      <c r="B39" s="9" t="s">
        <v>70</v>
      </c>
      <c r="C39" s="10" t="s">
        <v>0</v>
      </c>
      <c r="D39" s="12">
        <f>SUM(D40:D42)</f>
        <v>0</v>
      </c>
      <c r="E39" s="12">
        <f>SUM(E40:E42)</f>
        <v>0</v>
      </c>
      <c r="F39" s="12">
        <f>SUM(F40:F42)</f>
        <v>0</v>
      </c>
      <c r="G39" s="12">
        <f>SUM(G40:G42)</f>
        <v>0</v>
      </c>
      <c r="H39" s="12">
        <f>SUM(H40:H42)</f>
        <v>0</v>
      </c>
      <c r="I39" s="12">
        <f t="shared" si="1"/>
        <v>0</v>
      </c>
      <c r="J39" s="12">
        <f t="shared" si="2"/>
        <v>0</v>
      </c>
      <c r="K39" s="12">
        <f aca="true" t="shared" si="11" ref="K39:AL39">SUM(K40:K42)</f>
        <v>0</v>
      </c>
      <c r="L39" s="12">
        <f t="shared" si="11"/>
        <v>1059088.18</v>
      </c>
      <c r="M39" s="12">
        <f t="shared" si="11"/>
        <v>0</v>
      </c>
      <c r="N39" s="12">
        <f t="shared" si="11"/>
        <v>0</v>
      </c>
      <c r="O39" s="12">
        <f t="shared" si="11"/>
        <v>0</v>
      </c>
      <c r="P39" s="12">
        <f t="shared" si="11"/>
        <v>1059088.18</v>
      </c>
      <c r="Q39" s="12">
        <f t="shared" si="11"/>
        <v>-1059088.18</v>
      </c>
      <c r="R39" s="12">
        <f t="shared" si="11"/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12">
        <f t="shared" si="11"/>
        <v>0</v>
      </c>
      <c r="W39" s="12">
        <f t="shared" si="11"/>
        <v>0</v>
      </c>
      <c r="X39" s="12">
        <f t="shared" si="11"/>
        <v>0</v>
      </c>
      <c r="Y39" s="12">
        <f t="shared" si="11"/>
        <v>0</v>
      </c>
      <c r="Z39" s="12">
        <f t="shared" si="11"/>
        <v>0</v>
      </c>
      <c r="AA39" s="12">
        <f t="shared" si="11"/>
        <v>0</v>
      </c>
      <c r="AB39" s="12">
        <f t="shared" si="11"/>
        <v>0</v>
      </c>
      <c r="AC39" s="12">
        <f t="shared" si="11"/>
        <v>0</v>
      </c>
      <c r="AD39" s="12">
        <f t="shared" si="11"/>
        <v>0</v>
      </c>
      <c r="AE39" s="12">
        <f t="shared" si="11"/>
        <v>0</v>
      </c>
      <c r="AF39" s="12">
        <f t="shared" si="11"/>
        <v>0</v>
      </c>
      <c r="AG39" s="12">
        <f t="shared" si="11"/>
        <v>0</v>
      </c>
      <c r="AH39" s="12">
        <f t="shared" si="11"/>
        <v>0</v>
      </c>
      <c r="AI39" s="12">
        <f t="shared" si="11"/>
        <v>0</v>
      </c>
      <c r="AJ39" s="12">
        <f t="shared" si="11"/>
        <v>0</v>
      </c>
      <c r="AK39" s="12">
        <f t="shared" si="11"/>
        <v>0</v>
      </c>
      <c r="AL39" s="12">
        <f t="shared" si="11"/>
        <v>0</v>
      </c>
    </row>
    <row r="40" spans="1:38" ht="12.75">
      <c r="A40" s="2" t="s">
        <v>71</v>
      </c>
      <c r="B40" s="3" t="s">
        <v>72</v>
      </c>
      <c r="C40" s="4" t="s">
        <v>73</v>
      </c>
      <c r="D40" s="5"/>
      <c r="E40" s="5"/>
      <c r="F40" s="5"/>
      <c r="G40" s="5"/>
      <c r="H40" s="5"/>
      <c r="I40" s="5">
        <f t="shared" si="1"/>
        <v>0</v>
      </c>
      <c r="J40" s="5">
        <f t="shared" si="2"/>
        <v>0</v>
      </c>
      <c r="K40" s="5"/>
      <c r="L40" s="5">
        <v>816333.62</v>
      </c>
      <c r="M40" s="5"/>
      <c r="N40" s="5"/>
      <c r="O40" s="5"/>
      <c r="P40" s="5">
        <f t="shared" si="3"/>
        <v>816333.62</v>
      </c>
      <c r="Q40" s="5">
        <f t="shared" si="4"/>
        <v>-816333.62</v>
      </c>
      <c r="R40" s="5"/>
      <c r="S40" s="5"/>
      <c r="T40" s="5"/>
      <c r="U40" s="5"/>
      <c r="V40" s="5"/>
      <c r="W40" s="11">
        <f>SUM(S40:V40)</f>
        <v>0</v>
      </c>
      <c r="X40" s="11">
        <f>SUM(R40-W40)</f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>
      <c r="A41" s="2" t="s">
        <v>74</v>
      </c>
      <c r="B41" s="3" t="s">
        <v>75</v>
      </c>
      <c r="C41" s="4" t="s">
        <v>76</v>
      </c>
      <c r="D41" s="5"/>
      <c r="E41" s="5"/>
      <c r="F41" s="5"/>
      <c r="G41" s="5"/>
      <c r="H41" s="5"/>
      <c r="I41" s="5">
        <f t="shared" si="1"/>
        <v>0</v>
      </c>
      <c r="J41" s="5">
        <f t="shared" si="2"/>
        <v>0</v>
      </c>
      <c r="K41" s="5"/>
      <c r="L41" s="5"/>
      <c r="M41" s="5"/>
      <c r="N41" s="5"/>
      <c r="O41" s="5"/>
      <c r="P41" s="5">
        <f t="shared" si="3"/>
        <v>0</v>
      </c>
      <c r="Q41" s="5">
        <f t="shared" si="4"/>
        <v>0</v>
      </c>
      <c r="R41" s="5"/>
      <c r="S41" s="5"/>
      <c r="T41" s="5"/>
      <c r="U41" s="5"/>
      <c r="V41" s="5"/>
      <c r="W41" s="11">
        <f>SUM(S41:V41)</f>
        <v>0</v>
      </c>
      <c r="X41" s="11">
        <f>SUM(R41-W41)</f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.75">
      <c r="A42" s="2" t="s">
        <v>77</v>
      </c>
      <c r="B42" s="3" t="s">
        <v>78</v>
      </c>
      <c r="C42" s="4" t="s">
        <v>79</v>
      </c>
      <c r="D42" s="5"/>
      <c r="E42" s="5"/>
      <c r="F42" s="5"/>
      <c r="G42" s="5"/>
      <c r="H42" s="5"/>
      <c r="I42" s="5">
        <f t="shared" si="1"/>
        <v>0</v>
      </c>
      <c r="J42" s="5">
        <f t="shared" si="2"/>
        <v>0</v>
      </c>
      <c r="K42" s="5"/>
      <c r="L42" s="5">
        <v>242754.56</v>
      </c>
      <c r="M42" s="5"/>
      <c r="N42" s="5"/>
      <c r="O42" s="5"/>
      <c r="P42" s="5">
        <f t="shared" si="3"/>
        <v>242754.56</v>
      </c>
      <c r="Q42" s="5">
        <f t="shared" si="4"/>
        <v>-242754.56</v>
      </c>
      <c r="R42" s="5"/>
      <c r="S42" s="5"/>
      <c r="T42" s="5"/>
      <c r="U42" s="5"/>
      <c r="V42" s="5"/>
      <c r="W42" s="11">
        <f>SUM(S42:V42)</f>
        <v>0</v>
      </c>
      <c r="X42" s="11">
        <f>SUM(R42-W42)</f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3" customFormat="1" ht="12.75">
      <c r="A43" s="8" t="s">
        <v>80</v>
      </c>
      <c r="B43" s="9" t="s">
        <v>81</v>
      </c>
      <c r="C43" s="10" t="s">
        <v>0</v>
      </c>
      <c r="D43" s="12">
        <f>SUM(D45:D50)</f>
        <v>0</v>
      </c>
      <c r="E43" s="12">
        <f>SUM(E45:E50)</f>
        <v>0</v>
      </c>
      <c r="F43" s="12">
        <f>SUM(F45:F50)</f>
        <v>0</v>
      </c>
      <c r="G43" s="12">
        <f>SUM(G45:G50)</f>
        <v>0</v>
      </c>
      <c r="H43" s="12">
        <f>SUM(H45:H50)</f>
        <v>0</v>
      </c>
      <c r="I43" s="12">
        <f t="shared" si="1"/>
        <v>0</v>
      </c>
      <c r="J43" s="12">
        <f t="shared" si="2"/>
        <v>0</v>
      </c>
      <c r="K43" s="12">
        <f aca="true" t="shared" si="12" ref="K43:AL43">SUM(K45:K50)</f>
        <v>0</v>
      </c>
      <c r="L43" s="12">
        <f t="shared" si="12"/>
        <v>84236.69</v>
      </c>
      <c r="M43" s="12">
        <f t="shared" si="12"/>
        <v>0</v>
      </c>
      <c r="N43" s="12">
        <f t="shared" si="12"/>
        <v>0</v>
      </c>
      <c r="O43" s="12">
        <f t="shared" si="12"/>
        <v>0</v>
      </c>
      <c r="P43" s="12">
        <f t="shared" si="12"/>
        <v>84236.69</v>
      </c>
      <c r="Q43" s="12">
        <f t="shared" si="12"/>
        <v>-84236.69</v>
      </c>
      <c r="R43" s="12">
        <f t="shared" si="12"/>
        <v>0</v>
      </c>
      <c r="S43" s="12">
        <f t="shared" si="12"/>
        <v>65000</v>
      </c>
      <c r="T43" s="12">
        <f t="shared" si="12"/>
        <v>0</v>
      </c>
      <c r="U43" s="12">
        <f t="shared" si="12"/>
        <v>0</v>
      </c>
      <c r="V43" s="12">
        <f t="shared" si="12"/>
        <v>0</v>
      </c>
      <c r="W43" s="12">
        <f t="shared" si="12"/>
        <v>65000</v>
      </c>
      <c r="X43" s="12">
        <f t="shared" si="12"/>
        <v>-65000</v>
      </c>
      <c r="Y43" s="12">
        <f t="shared" si="12"/>
        <v>0</v>
      </c>
      <c r="Z43" s="12">
        <f t="shared" si="12"/>
        <v>0</v>
      </c>
      <c r="AA43" s="12">
        <f t="shared" si="12"/>
        <v>0</v>
      </c>
      <c r="AB43" s="12">
        <f t="shared" si="12"/>
        <v>0</v>
      </c>
      <c r="AC43" s="12">
        <f t="shared" si="12"/>
        <v>0</v>
      </c>
      <c r="AD43" s="12">
        <f t="shared" si="12"/>
        <v>0</v>
      </c>
      <c r="AE43" s="12">
        <f t="shared" si="12"/>
        <v>0</v>
      </c>
      <c r="AF43" s="12">
        <f t="shared" si="12"/>
        <v>0</v>
      </c>
      <c r="AG43" s="12">
        <f t="shared" si="12"/>
        <v>0</v>
      </c>
      <c r="AH43" s="12">
        <f t="shared" si="12"/>
        <v>0</v>
      </c>
      <c r="AI43" s="12">
        <f t="shared" si="12"/>
        <v>0</v>
      </c>
      <c r="AJ43" s="12">
        <f t="shared" si="12"/>
        <v>0</v>
      </c>
      <c r="AK43" s="12">
        <f t="shared" si="12"/>
        <v>0</v>
      </c>
      <c r="AL43" s="12">
        <f t="shared" si="12"/>
        <v>0</v>
      </c>
    </row>
    <row r="44" spans="1:38" ht="12.75">
      <c r="A44" s="2" t="s">
        <v>82</v>
      </c>
      <c r="B44" s="3" t="s">
        <v>0</v>
      </c>
      <c r="C44" s="4" t="s">
        <v>0</v>
      </c>
      <c r="D44" s="5"/>
      <c r="E44" s="5"/>
      <c r="F44" s="5"/>
      <c r="G44" s="5"/>
      <c r="H44" s="5"/>
      <c r="I44" s="5">
        <f t="shared" si="1"/>
        <v>0</v>
      </c>
      <c r="J44" s="5">
        <f t="shared" si="2"/>
        <v>0</v>
      </c>
      <c r="K44" s="5"/>
      <c r="L44" s="5"/>
      <c r="M44" s="5"/>
      <c r="N44" s="5"/>
      <c r="O44" s="5"/>
      <c r="P44" s="5">
        <f t="shared" si="3"/>
        <v>0</v>
      </c>
      <c r="Q44" s="5">
        <f t="shared" si="4"/>
        <v>0</v>
      </c>
      <c r="R44" s="5"/>
      <c r="S44" s="5"/>
      <c r="T44" s="5"/>
      <c r="U44" s="5"/>
      <c r="V44" s="5"/>
      <c r="W44" s="11">
        <f aca="true" t="shared" si="13" ref="W44:W50">SUM(S44:V44)</f>
        <v>0</v>
      </c>
      <c r="X44" s="11">
        <f aca="true" t="shared" si="14" ref="X44:X50">SUM(R44-W44)</f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>
      <c r="A45" s="2" t="s">
        <v>83</v>
      </c>
      <c r="B45" s="3" t="s">
        <v>84</v>
      </c>
      <c r="C45" s="4" t="s">
        <v>85</v>
      </c>
      <c r="D45" s="5"/>
      <c r="E45" s="5"/>
      <c r="F45" s="5"/>
      <c r="G45" s="5"/>
      <c r="H45" s="5"/>
      <c r="I45" s="5">
        <f t="shared" si="1"/>
        <v>0</v>
      </c>
      <c r="J45" s="5">
        <f t="shared" si="2"/>
        <v>0</v>
      </c>
      <c r="K45" s="5"/>
      <c r="L45" s="5">
        <v>6452.2</v>
      </c>
      <c r="M45" s="5"/>
      <c r="N45" s="5"/>
      <c r="O45" s="5"/>
      <c r="P45" s="5">
        <f t="shared" si="3"/>
        <v>6452.2</v>
      </c>
      <c r="Q45" s="5">
        <f t="shared" si="4"/>
        <v>-6452.2</v>
      </c>
      <c r="R45" s="5"/>
      <c r="S45" s="5"/>
      <c r="T45" s="5"/>
      <c r="U45" s="5"/>
      <c r="V45" s="5"/>
      <c r="W45" s="11">
        <f t="shared" si="13"/>
        <v>0</v>
      </c>
      <c r="X45" s="11">
        <f t="shared" si="14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>
      <c r="A46" s="2" t="s">
        <v>86</v>
      </c>
      <c r="B46" s="3" t="s">
        <v>87</v>
      </c>
      <c r="C46" s="4" t="s">
        <v>88</v>
      </c>
      <c r="D46" s="5"/>
      <c r="E46" s="5"/>
      <c r="F46" s="5"/>
      <c r="G46" s="5"/>
      <c r="H46" s="5"/>
      <c r="I46" s="5">
        <f t="shared" si="1"/>
        <v>0</v>
      </c>
      <c r="J46" s="5">
        <f t="shared" si="2"/>
        <v>0</v>
      </c>
      <c r="K46" s="5"/>
      <c r="L46" s="5"/>
      <c r="M46" s="5"/>
      <c r="N46" s="5"/>
      <c r="O46" s="5"/>
      <c r="P46" s="5">
        <f t="shared" si="3"/>
        <v>0</v>
      </c>
      <c r="Q46" s="5">
        <f t="shared" si="4"/>
        <v>0</v>
      </c>
      <c r="R46" s="5"/>
      <c r="S46" s="5"/>
      <c r="T46" s="5"/>
      <c r="U46" s="5"/>
      <c r="V46" s="5"/>
      <c r="W46" s="11">
        <f t="shared" si="13"/>
        <v>0</v>
      </c>
      <c r="X46" s="11">
        <f t="shared" si="14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2.75">
      <c r="A47" s="2" t="s">
        <v>89</v>
      </c>
      <c r="B47" s="3" t="s">
        <v>90</v>
      </c>
      <c r="C47" s="4" t="s">
        <v>91</v>
      </c>
      <c r="D47" s="5"/>
      <c r="E47" s="5"/>
      <c r="F47" s="5"/>
      <c r="G47" s="5"/>
      <c r="H47" s="5"/>
      <c r="I47" s="5">
        <f t="shared" si="1"/>
        <v>0</v>
      </c>
      <c r="J47" s="5">
        <f t="shared" si="2"/>
        <v>0</v>
      </c>
      <c r="K47" s="5"/>
      <c r="L47" s="5">
        <f>36852+7313.64</f>
        <v>44165.64</v>
      </c>
      <c r="M47" s="5"/>
      <c r="N47" s="5"/>
      <c r="O47" s="5"/>
      <c r="P47" s="5">
        <f t="shared" si="3"/>
        <v>44165.64</v>
      </c>
      <c r="Q47" s="5">
        <f t="shared" si="4"/>
        <v>-44165.64</v>
      </c>
      <c r="R47" s="5"/>
      <c r="S47" s="5">
        <f>65000</f>
        <v>65000</v>
      </c>
      <c r="T47" s="5"/>
      <c r="U47" s="5"/>
      <c r="V47" s="5"/>
      <c r="W47" s="11">
        <f t="shared" si="13"/>
        <v>65000</v>
      </c>
      <c r="X47" s="11">
        <f t="shared" si="14"/>
        <v>-65000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2.75">
      <c r="A48" s="2" t="s">
        <v>92</v>
      </c>
      <c r="B48" s="3" t="s">
        <v>93</v>
      </c>
      <c r="C48" s="4" t="s">
        <v>94</v>
      </c>
      <c r="D48" s="5"/>
      <c r="E48" s="5"/>
      <c r="F48" s="5"/>
      <c r="G48" s="5"/>
      <c r="H48" s="5"/>
      <c r="I48" s="5">
        <f t="shared" si="1"/>
        <v>0</v>
      </c>
      <c r="J48" s="5">
        <f t="shared" si="2"/>
        <v>0</v>
      </c>
      <c r="K48" s="5"/>
      <c r="L48" s="5"/>
      <c r="M48" s="5"/>
      <c r="N48" s="5"/>
      <c r="O48" s="5"/>
      <c r="P48" s="5">
        <f t="shared" si="3"/>
        <v>0</v>
      </c>
      <c r="Q48" s="5">
        <f t="shared" si="4"/>
        <v>0</v>
      </c>
      <c r="R48" s="5"/>
      <c r="S48" s="5"/>
      <c r="T48" s="5"/>
      <c r="U48" s="5"/>
      <c r="V48" s="5"/>
      <c r="W48" s="11">
        <f t="shared" si="13"/>
        <v>0</v>
      </c>
      <c r="X48" s="11">
        <f t="shared" si="14"/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2.75">
      <c r="A49" s="2" t="s">
        <v>95</v>
      </c>
      <c r="B49" s="3" t="s">
        <v>96</v>
      </c>
      <c r="C49" s="4" t="s">
        <v>97</v>
      </c>
      <c r="D49" s="5"/>
      <c r="E49" s="5"/>
      <c r="F49" s="5"/>
      <c r="G49" s="5"/>
      <c r="H49" s="5"/>
      <c r="I49" s="5">
        <f t="shared" si="1"/>
        <v>0</v>
      </c>
      <c r="J49" s="5">
        <f t="shared" si="2"/>
        <v>0</v>
      </c>
      <c r="K49" s="5"/>
      <c r="L49" s="5">
        <v>30818.85</v>
      </c>
      <c r="M49" s="5"/>
      <c r="N49" s="5"/>
      <c r="O49" s="5"/>
      <c r="P49" s="5">
        <f t="shared" si="3"/>
        <v>30818.85</v>
      </c>
      <c r="Q49" s="5">
        <f t="shared" si="4"/>
        <v>-30818.85</v>
      </c>
      <c r="R49" s="5"/>
      <c r="S49" s="5"/>
      <c r="T49" s="5"/>
      <c r="U49" s="5"/>
      <c r="V49" s="5"/>
      <c r="W49" s="11">
        <f t="shared" si="13"/>
        <v>0</v>
      </c>
      <c r="X49" s="11">
        <f t="shared" si="14"/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2.75">
      <c r="A50" s="2" t="s">
        <v>98</v>
      </c>
      <c r="B50" s="3" t="s">
        <v>99</v>
      </c>
      <c r="C50" s="4" t="s">
        <v>100</v>
      </c>
      <c r="D50" s="5"/>
      <c r="E50" s="5"/>
      <c r="F50" s="5"/>
      <c r="G50" s="5"/>
      <c r="H50" s="5"/>
      <c r="I50" s="5">
        <f t="shared" si="1"/>
        <v>0</v>
      </c>
      <c r="J50" s="5">
        <f t="shared" si="2"/>
        <v>0</v>
      </c>
      <c r="K50" s="5"/>
      <c r="L50" s="5">
        <v>2800</v>
      </c>
      <c r="M50" s="5"/>
      <c r="N50" s="5"/>
      <c r="O50" s="5"/>
      <c r="P50" s="5">
        <f t="shared" si="3"/>
        <v>2800</v>
      </c>
      <c r="Q50" s="5">
        <f t="shared" si="4"/>
        <v>-2800</v>
      </c>
      <c r="R50" s="5"/>
      <c r="S50" s="5"/>
      <c r="T50" s="5"/>
      <c r="U50" s="5"/>
      <c r="V50" s="5"/>
      <c r="W50" s="11">
        <f t="shared" si="13"/>
        <v>0</v>
      </c>
      <c r="X50" s="11">
        <f t="shared" si="14"/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s="13" customFormat="1" ht="25.5">
      <c r="A51" s="8" t="s">
        <v>101</v>
      </c>
      <c r="B51" s="9" t="s">
        <v>102</v>
      </c>
      <c r="C51" s="10" t="s">
        <v>0</v>
      </c>
      <c r="D51" s="12">
        <f>SUM(D53:D54)</f>
        <v>0</v>
      </c>
      <c r="E51" s="12">
        <f>SUM(E53:E54)</f>
        <v>0</v>
      </c>
      <c r="F51" s="12">
        <f>SUM(F53:F54)</f>
        <v>0</v>
      </c>
      <c r="G51" s="12">
        <f>SUM(G53:G54)</f>
        <v>0</v>
      </c>
      <c r="H51" s="12">
        <f>SUM(H53:H54)</f>
        <v>0</v>
      </c>
      <c r="I51" s="12">
        <f t="shared" si="1"/>
        <v>0</v>
      </c>
      <c r="J51" s="12">
        <f t="shared" si="2"/>
        <v>0</v>
      </c>
      <c r="K51" s="12">
        <f aca="true" t="shared" si="15" ref="K51:AL51">SUM(K53:K54)</f>
        <v>0</v>
      </c>
      <c r="L51" s="12">
        <f t="shared" si="15"/>
        <v>0</v>
      </c>
      <c r="M51" s="12">
        <f t="shared" si="15"/>
        <v>0</v>
      </c>
      <c r="N51" s="12">
        <f t="shared" si="15"/>
        <v>0</v>
      </c>
      <c r="O51" s="12">
        <f t="shared" si="15"/>
        <v>0</v>
      </c>
      <c r="P51" s="12">
        <f t="shared" si="15"/>
        <v>0</v>
      </c>
      <c r="Q51" s="12">
        <f t="shared" si="15"/>
        <v>0</v>
      </c>
      <c r="R51" s="12">
        <f t="shared" si="15"/>
        <v>0</v>
      </c>
      <c r="S51" s="12">
        <f t="shared" si="15"/>
        <v>0</v>
      </c>
      <c r="T51" s="12">
        <f t="shared" si="15"/>
        <v>0</v>
      </c>
      <c r="U51" s="12">
        <f t="shared" si="15"/>
        <v>0</v>
      </c>
      <c r="V51" s="12">
        <f t="shared" si="15"/>
        <v>0</v>
      </c>
      <c r="W51" s="12">
        <f t="shared" si="15"/>
        <v>0</v>
      </c>
      <c r="X51" s="12">
        <f t="shared" si="15"/>
        <v>0</v>
      </c>
      <c r="Y51" s="12">
        <f t="shared" si="15"/>
        <v>0</v>
      </c>
      <c r="Z51" s="12">
        <f t="shared" si="15"/>
        <v>0</v>
      </c>
      <c r="AA51" s="12">
        <f t="shared" si="15"/>
        <v>0</v>
      </c>
      <c r="AB51" s="12">
        <f t="shared" si="15"/>
        <v>0</v>
      </c>
      <c r="AC51" s="12">
        <f t="shared" si="15"/>
        <v>0</v>
      </c>
      <c r="AD51" s="12">
        <f t="shared" si="15"/>
        <v>0</v>
      </c>
      <c r="AE51" s="12">
        <f t="shared" si="15"/>
        <v>0</v>
      </c>
      <c r="AF51" s="12">
        <f t="shared" si="15"/>
        <v>0</v>
      </c>
      <c r="AG51" s="12">
        <f t="shared" si="15"/>
        <v>0</v>
      </c>
      <c r="AH51" s="12">
        <f t="shared" si="15"/>
        <v>0</v>
      </c>
      <c r="AI51" s="12">
        <f t="shared" si="15"/>
        <v>0</v>
      </c>
      <c r="AJ51" s="12">
        <f t="shared" si="15"/>
        <v>0</v>
      </c>
      <c r="AK51" s="12">
        <f t="shared" si="15"/>
        <v>0</v>
      </c>
      <c r="AL51" s="12">
        <f t="shared" si="15"/>
        <v>0</v>
      </c>
    </row>
    <row r="52" spans="1:38" ht="12.75">
      <c r="A52" s="2" t="s">
        <v>82</v>
      </c>
      <c r="B52" s="3" t="s">
        <v>0</v>
      </c>
      <c r="C52" s="4" t="s">
        <v>0</v>
      </c>
      <c r="D52" s="5"/>
      <c r="E52" s="5"/>
      <c r="F52" s="5"/>
      <c r="G52" s="5"/>
      <c r="H52" s="5"/>
      <c r="I52" s="5">
        <f t="shared" si="1"/>
        <v>0</v>
      </c>
      <c r="J52" s="5">
        <f t="shared" si="2"/>
        <v>0</v>
      </c>
      <c r="K52" s="5"/>
      <c r="L52" s="5"/>
      <c r="M52" s="5"/>
      <c r="N52" s="5"/>
      <c r="O52" s="5"/>
      <c r="P52" s="5">
        <f t="shared" si="3"/>
        <v>0</v>
      </c>
      <c r="Q52" s="5">
        <f t="shared" si="4"/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>
      <c r="A53" s="2" t="s">
        <v>103</v>
      </c>
      <c r="B53" s="3" t="s">
        <v>104</v>
      </c>
      <c r="C53" s="4" t="s">
        <v>105</v>
      </c>
      <c r="D53" s="5"/>
      <c r="E53" s="5"/>
      <c r="F53" s="5"/>
      <c r="G53" s="5"/>
      <c r="H53" s="5"/>
      <c r="I53" s="5">
        <f t="shared" si="1"/>
        <v>0</v>
      </c>
      <c r="J53" s="5">
        <f t="shared" si="2"/>
        <v>0</v>
      </c>
      <c r="K53" s="5"/>
      <c r="L53" s="5"/>
      <c r="M53" s="5"/>
      <c r="N53" s="5"/>
      <c r="O53" s="5"/>
      <c r="P53" s="5">
        <f t="shared" si="3"/>
        <v>0</v>
      </c>
      <c r="Q53" s="5">
        <f t="shared" si="4"/>
        <v>0</v>
      </c>
      <c r="R53" s="5"/>
      <c r="S53" s="5"/>
      <c r="T53" s="5"/>
      <c r="U53" s="5"/>
      <c r="V53" s="5"/>
      <c r="W53" s="11">
        <f>SUM(S53:V53)</f>
        <v>0</v>
      </c>
      <c r="X53" s="11">
        <f>SUM(R53-W53)</f>
        <v>0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>
      <c r="A54" s="2" t="s">
        <v>106</v>
      </c>
      <c r="B54" s="3" t="s">
        <v>107</v>
      </c>
      <c r="C54" s="4" t="s">
        <v>108</v>
      </c>
      <c r="D54" s="5"/>
      <c r="E54" s="5"/>
      <c r="F54" s="5"/>
      <c r="G54" s="5"/>
      <c r="H54" s="5"/>
      <c r="I54" s="5">
        <f t="shared" si="1"/>
        <v>0</v>
      </c>
      <c r="J54" s="5">
        <f t="shared" si="2"/>
        <v>0</v>
      </c>
      <c r="K54" s="5"/>
      <c r="L54" s="5"/>
      <c r="M54" s="5"/>
      <c r="N54" s="5"/>
      <c r="O54" s="5"/>
      <c r="P54" s="5">
        <f t="shared" si="3"/>
        <v>0</v>
      </c>
      <c r="Q54" s="5">
        <f t="shared" si="4"/>
        <v>0</v>
      </c>
      <c r="R54" s="5"/>
      <c r="S54" s="5"/>
      <c r="T54" s="5"/>
      <c r="U54" s="5"/>
      <c r="V54" s="5"/>
      <c r="W54" s="11">
        <f>SUM(S54:V54)</f>
        <v>0</v>
      </c>
      <c r="X54" s="11">
        <f>SUM(R54-W54)</f>
        <v>0</v>
      </c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s="13" customFormat="1" ht="12.75">
      <c r="A55" s="8" t="s">
        <v>109</v>
      </c>
      <c r="B55" s="9" t="s">
        <v>110</v>
      </c>
      <c r="C55" s="10" t="s">
        <v>0</v>
      </c>
      <c r="D55" s="12">
        <f>SUM(D57:D58)</f>
        <v>0</v>
      </c>
      <c r="E55" s="12">
        <f>SUM(E57:E58)</f>
        <v>0</v>
      </c>
      <c r="F55" s="12">
        <f>SUM(F57:F58)</f>
        <v>0</v>
      </c>
      <c r="G55" s="12">
        <f>SUM(G57:G58)</f>
        <v>0</v>
      </c>
      <c r="H55" s="12">
        <f>SUM(H57:H58)</f>
        <v>0</v>
      </c>
      <c r="I55" s="12">
        <f t="shared" si="1"/>
        <v>0</v>
      </c>
      <c r="J55" s="12">
        <f t="shared" si="2"/>
        <v>0</v>
      </c>
      <c r="K55" s="12">
        <f aca="true" t="shared" si="16" ref="K55:AL55">SUM(K57:K58)</f>
        <v>0</v>
      </c>
      <c r="L55" s="12">
        <f t="shared" si="16"/>
        <v>0</v>
      </c>
      <c r="M55" s="12">
        <f t="shared" si="16"/>
        <v>0</v>
      </c>
      <c r="N55" s="12">
        <f t="shared" si="16"/>
        <v>0</v>
      </c>
      <c r="O55" s="12">
        <f t="shared" si="16"/>
        <v>0</v>
      </c>
      <c r="P55" s="12">
        <f t="shared" si="16"/>
        <v>0</v>
      </c>
      <c r="Q55" s="12">
        <f t="shared" si="16"/>
        <v>0</v>
      </c>
      <c r="R55" s="12">
        <f t="shared" si="16"/>
        <v>0</v>
      </c>
      <c r="S55" s="12">
        <f t="shared" si="16"/>
        <v>0</v>
      </c>
      <c r="T55" s="12">
        <f t="shared" si="16"/>
        <v>0</v>
      </c>
      <c r="U55" s="12">
        <f t="shared" si="16"/>
        <v>0</v>
      </c>
      <c r="V55" s="12">
        <f t="shared" si="16"/>
        <v>0</v>
      </c>
      <c r="W55" s="12">
        <f t="shared" si="16"/>
        <v>0</v>
      </c>
      <c r="X55" s="12">
        <f t="shared" si="16"/>
        <v>0</v>
      </c>
      <c r="Y55" s="12">
        <f t="shared" si="16"/>
        <v>0</v>
      </c>
      <c r="Z55" s="12">
        <f t="shared" si="16"/>
        <v>0</v>
      </c>
      <c r="AA55" s="12">
        <f t="shared" si="16"/>
        <v>0</v>
      </c>
      <c r="AB55" s="12">
        <f t="shared" si="16"/>
        <v>0</v>
      </c>
      <c r="AC55" s="12">
        <f t="shared" si="16"/>
        <v>0</v>
      </c>
      <c r="AD55" s="12">
        <f t="shared" si="16"/>
        <v>0</v>
      </c>
      <c r="AE55" s="12">
        <f t="shared" si="16"/>
        <v>0</v>
      </c>
      <c r="AF55" s="12">
        <f t="shared" si="16"/>
        <v>0</v>
      </c>
      <c r="AG55" s="12">
        <f t="shared" si="16"/>
        <v>0</v>
      </c>
      <c r="AH55" s="12">
        <f t="shared" si="16"/>
        <v>0</v>
      </c>
      <c r="AI55" s="12">
        <f t="shared" si="16"/>
        <v>0</v>
      </c>
      <c r="AJ55" s="12">
        <f t="shared" si="16"/>
        <v>0</v>
      </c>
      <c r="AK55" s="12">
        <f t="shared" si="16"/>
        <v>0</v>
      </c>
      <c r="AL55" s="12">
        <f t="shared" si="16"/>
        <v>0</v>
      </c>
    </row>
    <row r="56" spans="1:38" ht="12.75">
      <c r="A56" s="2" t="s">
        <v>82</v>
      </c>
      <c r="B56" s="3" t="s">
        <v>0</v>
      </c>
      <c r="C56" s="4" t="s">
        <v>0</v>
      </c>
      <c r="D56" s="5"/>
      <c r="E56" s="5"/>
      <c r="F56" s="5"/>
      <c r="G56" s="5"/>
      <c r="H56" s="5"/>
      <c r="I56" s="5">
        <f t="shared" si="1"/>
        <v>0</v>
      </c>
      <c r="J56" s="5">
        <f t="shared" si="2"/>
        <v>0</v>
      </c>
      <c r="K56" s="5"/>
      <c r="L56" s="5"/>
      <c r="M56" s="5"/>
      <c r="N56" s="5"/>
      <c r="O56" s="5"/>
      <c r="P56" s="5">
        <f t="shared" si="3"/>
        <v>0</v>
      </c>
      <c r="Q56" s="5">
        <f t="shared" si="4"/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25.5">
      <c r="A57" s="2" t="s">
        <v>111</v>
      </c>
      <c r="B57" s="3" t="s">
        <v>112</v>
      </c>
      <c r="C57" s="4" t="s">
        <v>113</v>
      </c>
      <c r="D57" s="5"/>
      <c r="E57" s="5"/>
      <c r="F57" s="5"/>
      <c r="G57" s="5"/>
      <c r="H57" s="5"/>
      <c r="I57" s="5">
        <f t="shared" si="1"/>
        <v>0</v>
      </c>
      <c r="J57" s="5">
        <f t="shared" si="2"/>
        <v>0</v>
      </c>
      <c r="K57" s="5"/>
      <c r="L57" s="5"/>
      <c r="M57" s="5"/>
      <c r="N57" s="5"/>
      <c r="O57" s="5"/>
      <c r="P57" s="5">
        <f t="shared" si="3"/>
        <v>0</v>
      </c>
      <c r="Q57" s="5">
        <f t="shared" si="4"/>
        <v>0</v>
      </c>
      <c r="R57" s="5"/>
      <c r="S57" s="5"/>
      <c r="T57" s="5"/>
      <c r="U57" s="5"/>
      <c r="V57" s="5"/>
      <c r="W57" s="11">
        <f>SUM(S57:V57)</f>
        <v>0</v>
      </c>
      <c r="X57" s="11">
        <f>SUM(R57-W57)</f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38.25">
      <c r="A58" s="2" t="s">
        <v>114</v>
      </c>
      <c r="B58" s="3" t="s">
        <v>115</v>
      </c>
      <c r="C58" s="4" t="s">
        <v>116</v>
      </c>
      <c r="D58" s="5"/>
      <c r="E58" s="5"/>
      <c r="F58" s="5"/>
      <c r="G58" s="5"/>
      <c r="H58" s="5"/>
      <c r="I58" s="5">
        <f t="shared" si="1"/>
        <v>0</v>
      </c>
      <c r="J58" s="5">
        <f t="shared" si="2"/>
        <v>0</v>
      </c>
      <c r="K58" s="5"/>
      <c r="L58" s="5"/>
      <c r="M58" s="5"/>
      <c r="N58" s="5"/>
      <c r="O58" s="5"/>
      <c r="P58" s="5">
        <f t="shared" si="3"/>
        <v>0</v>
      </c>
      <c r="Q58" s="5">
        <f t="shared" si="4"/>
        <v>0</v>
      </c>
      <c r="R58" s="5"/>
      <c r="S58" s="5"/>
      <c r="T58" s="5"/>
      <c r="U58" s="5"/>
      <c r="V58" s="5"/>
      <c r="W58" s="11">
        <f>SUM(S58:V58)</f>
        <v>0</v>
      </c>
      <c r="X58" s="11">
        <f>SUM(R58-W58)</f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s="13" customFormat="1" ht="12.75">
      <c r="A59" s="8" t="s">
        <v>117</v>
      </c>
      <c r="B59" s="9" t="s">
        <v>118</v>
      </c>
      <c r="C59" s="10" t="s">
        <v>0</v>
      </c>
      <c r="D59" s="12">
        <f>SUM(D61:D62)</f>
        <v>0</v>
      </c>
      <c r="E59" s="12">
        <f>SUM(E61:E62)</f>
        <v>0</v>
      </c>
      <c r="F59" s="12">
        <f>SUM(F61:F62)</f>
        <v>0</v>
      </c>
      <c r="G59" s="12">
        <f>SUM(G61:G62)</f>
        <v>0</v>
      </c>
      <c r="H59" s="12">
        <f>SUM(H61:H62)</f>
        <v>0</v>
      </c>
      <c r="I59" s="12">
        <f t="shared" si="1"/>
        <v>0</v>
      </c>
      <c r="J59" s="12">
        <f t="shared" si="2"/>
        <v>0</v>
      </c>
      <c r="K59" s="12">
        <f aca="true" t="shared" si="17" ref="K59:AL59">SUM(K61:K62)</f>
        <v>0</v>
      </c>
      <c r="L59" s="12">
        <f t="shared" si="17"/>
        <v>0</v>
      </c>
      <c r="M59" s="12">
        <f t="shared" si="17"/>
        <v>0</v>
      </c>
      <c r="N59" s="12">
        <f t="shared" si="17"/>
        <v>0</v>
      </c>
      <c r="O59" s="12">
        <f t="shared" si="17"/>
        <v>0</v>
      </c>
      <c r="P59" s="12">
        <f t="shared" si="17"/>
        <v>0</v>
      </c>
      <c r="Q59" s="12">
        <f t="shared" si="17"/>
        <v>0</v>
      </c>
      <c r="R59" s="12">
        <f t="shared" si="17"/>
        <v>0</v>
      </c>
      <c r="S59" s="12">
        <f t="shared" si="17"/>
        <v>0</v>
      </c>
      <c r="T59" s="12">
        <f t="shared" si="17"/>
        <v>0</v>
      </c>
      <c r="U59" s="12">
        <f t="shared" si="17"/>
        <v>0</v>
      </c>
      <c r="V59" s="12">
        <f t="shared" si="17"/>
        <v>0</v>
      </c>
      <c r="W59" s="12">
        <f t="shared" si="17"/>
        <v>0</v>
      </c>
      <c r="X59" s="12">
        <f t="shared" si="17"/>
        <v>0</v>
      </c>
      <c r="Y59" s="12">
        <f t="shared" si="17"/>
        <v>0</v>
      </c>
      <c r="Z59" s="12">
        <f t="shared" si="17"/>
        <v>0</v>
      </c>
      <c r="AA59" s="12">
        <f t="shared" si="17"/>
        <v>0</v>
      </c>
      <c r="AB59" s="12">
        <f t="shared" si="17"/>
        <v>0</v>
      </c>
      <c r="AC59" s="12">
        <f t="shared" si="17"/>
        <v>0</v>
      </c>
      <c r="AD59" s="12">
        <f t="shared" si="17"/>
        <v>0</v>
      </c>
      <c r="AE59" s="12">
        <f t="shared" si="17"/>
        <v>0</v>
      </c>
      <c r="AF59" s="12">
        <f t="shared" si="17"/>
        <v>0</v>
      </c>
      <c r="AG59" s="12">
        <f t="shared" si="17"/>
        <v>0</v>
      </c>
      <c r="AH59" s="12">
        <f t="shared" si="17"/>
        <v>0</v>
      </c>
      <c r="AI59" s="12">
        <f t="shared" si="17"/>
        <v>0</v>
      </c>
      <c r="AJ59" s="12">
        <f t="shared" si="17"/>
        <v>0</v>
      </c>
      <c r="AK59" s="12">
        <f t="shared" si="17"/>
        <v>0</v>
      </c>
      <c r="AL59" s="12">
        <f t="shared" si="17"/>
        <v>0</v>
      </c>
    </row>
    <row r="60" spans="1:38" ht="12.75">
      <c r="A60" s="2" t="s">
        <v>82</v>
      </c>
      <c r="B60" s="3" t="s">
        <v>0</v>
      </c>
      <c r="C60" s="4" t="s">
        <v>0</v>
      </c>
      <c r="D60" s="5"/>
      <c r="E60" s="5"/>
      <c r="F60" s="5"/>
      <c r="G60" s="5"/>
      <c r="H60" s="5"/>
      <c r="I60" s="5">
        <f t="shared" si="1"/>
        <v>0</v>
      </c>
      <c r="J60" s="5">
        <f t="shared" si="2"/>
        <v>0</v>
      </c>
      <c r="K60" s="5"/>
      <c r="L60" s="5"/>
      <c r="M60" s="5"/>
      <c r="N60" s="5"/>
      <c r="O60" s="5"/>
      <c r="P60" s="5">
        <f t="shared" si="3"/>
        <v>0</v>
      </c>
      <c r="Q60" s="5">
        <f t="shared" si="4"/>
        <v>0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25.5">
      <c r="A61" s="2" t="s">
        <v>119</v>
      </c>
      <c r="B61" s="3" t="s">
        <v>120</v>
      </c>
      <c r="C61" s="4" t="s">
        <v>121</v>
      </c>
      <c r="D61" s="5"/>
      <c r="E61" s="5"/>
      <c r="F61" s="5"/>
      <c r="G61" s="5"/>
      <c r="H61" s="5"/>
      <c r="I61" s="5">
        <f t="shared" si="1"/>
        <v>0</v>
      </c>
      <c r="J61" s="5">
        <f t="shared" si="2"/>
        <v>0</v>
      </c>
      <c r="K61" s="5"/>
      <c r="L61" s="5"/>
      <c r="M61" s="5"/>
      <c r="N61" s="5"/>
      <c r="O61" s="5"/>
      <c r="P61" s="5">
        <f t="shared" si="3"/>
        <v>0</v>
      </c>
      <c r="Q61" s="5">
        <f t="shared" si="4"/>
        <v>0</v>
      </c>
      <c r="R61" s="5"/>
      <c r="S61" s="5"/>
      <c r="T61" s="5"/>
      <c r="U61" s="5"/>
      <c r="V61" s="5"/>
      <c r="W61" s="11">
        <f>SUM(S61:V61)</f>
        <v>0</v>
      </c>
      <c r="X61" s="11">
        <f>SUM(R61-W61)</f>
        <v>0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2.75">
      <c r="A62" s="2" t="s">
        <v>122</v>
      </c>
      <c r="B62" s="3" t="s">
        <v>123</v>
      </c>
      <c r="C62" s="4" t="s">
        <v>124</v>
      </c>
      <c r="D62" s="5"/>
      <c r="E62" s="5"/>
      <c r="F62" s="5"/>
      <c r="G62" s="5"/>
      <c r="H62" s="5"/>
      <c r="I62" s="5">
        <f t="shared" si="1"/>
        <v>0</v>
      </c>
      <c r="J62" s="5">
        <f t="shared" si="2"/>
        <v>0</v>
      </c>
      <c r="K62" s="5"/>
      <c r="L62" s="5"/>
      <c r="M62" s="5"/>
      <c r="N62" s="5"/>
      <c r="O62" s="5"/>
      <c r="P62" s="5">
        <f t="shared" si="3"/>
        <v>0</v>
      </c>
      <c r="Q62" s="5">
        <f t="shared" si="4"/>
        <v>0</v>
      </c>
      <c r="R62" s="5"/>
      <c r="S62" s="5"/>
      <c r="T62" s="5"/>
      <c r="U62" s="5"/>
      <c r="V62" s="5"/>
      <c r="W62" s="11">
        <f>SUM(S62:V62)</f>
        <v>0</v>
      </c>
      <c r="X62" s="11">
        <f>SUM(R62-W62)</f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s="13" customFormat="1" ht="12.75">
      <c r="A63" s="8" t="s">
        <v>125</v>
      </c>
      <c r="B63" s="9" t="s">
        <v>126</v>
      </c>
      <c r="C63" s="10" t="s">
        <v>0</v>
      </c>
      <c r="D63" s="12">
        <f>SUM(D65:D66)</f>
        <v>0</v>
      </c>
      <c r="E63" s="12">
        <f>SUM(E65:E66)</f>
        <v>0</v>
      </c>
      <c r="F63" s="12">
        <f>SUM(F65:F66)</f>
        <v>0</v>
      </c>
      <c r="G63" s="12">
        <f>SUM(G65:G66)</f>
        <v>0</v>
      </c>
      <c r="H63" s="12">
        <f>SUM(H65:H66)</f>
        <v>0</v>
      </c>
      <c r="I63" s="12">
        <f t="shared" si="1"/>
        <v>0</v>
      </c>
      <c r="J63" s="12">
        <f t="shared" si="2"/>
        <v>0</v>
      </c>
      <c r="K63" s="12">
        <f aca="true" t="shared" si="18" ref="K63:AL63">SUM(K65:K66)</f>
        <v>0</v>
      </c>
      <c r="L63" s="12">
        <f t="shared" si="18"/>
        <v>0</v>
      </c>
      <c r="M63" s="12">
        <f t="shared" si="18"/>
        <v>0</v>
      </c>
      <c r="N63" s="12">
        <f t="shared" si="18"/>
        <v>0</v>
      </c>
      <c r="O63" s="12">
        <f t="shared" si="18"/>
        <v>0</v>
      </c>
      <c r="P63" s="12">
        <f t="shared" si="18"/>
        <v>0</v>
      </c>
      <c r="Q63" s="12">
        <f t="shared" si="18"/>
        <v>0</v>
      </c>
      <c r="R63" s="12">
        <f t="shared" si="18"/>
        <v>0</v>
      </c>
      <c r="S63" s="12">
        <f t="shared" si="18"/>
        <v>0</v>
      </c>
      <c r="T63" s="12">
        <f t="shared" si="18"/>
        <v>0</v>
      </c>
      <c r="U63" s="12">
        <f t="shared" si="18"/>
        <v>0</v>
      </c>
      <c r="V63" s="12">
        <f t="shared" si="18"/>
        <v>0</v>
      </c>
      <c r="W63" s="12">
        <f t="shared" si="18"/>
        <v>0</v>
      </c>
      <c r="X63" s="12">
        <f t="shared" si="18"/>
        <v>0</v>
      </c>
      <c r="Y63" s="12">
        <f t="shared" si="18"/>
        <v>0</v>
      </c>
      <c r="Z63" s="12">
        <f t="shared" si="18"/>
        <v>0</v>
      </c>
      <c r="AA63" s="12">
        <f t="shared" si="18"/>
        <v>0</v>
      </c>
      <c r="AB63" s="12">
        <f t="shared" si="18"/>
        <v>0</v>
      </c>
      <c r="AC63" s="12">
        <f t="shared" si="18"/>
        <v>0</v>
      </c>
      <c r="AD63" s="12">
        <f t="shared" si="18"/>
        <v>0</v>
      </c>
      <c r="AE63" s="12">
        <f t="shared" si="18"/>
        <v>0</v>
      </c>
      <c r="AF63" s="12">
        <f t="shared" si="18"/>
        <v>0</v>
      </c>
      <c r="AG63" s="12">
        <f t="shared" si="18"/>
        <v>0</v>
      </c>
      <c r="AH63" s="12">
        <f t="shared" si="18"/>
        <v>0</v>
      </c>
      <c r="AI63" s="12">
        <f t="shared" si="18"/>
        <v>0</v>
      </c>
      <c r="AJ63" s="12">
        <f t="shared" si="18"/>
        <v>0</v>
      </c>
      <c r="AK63" s="12">
        <f t="shared" si="18"/>
        <v>0</v>
      </c>
      <c r="AL63" s="12">
        <f t="shared" si="18"/>
        <v>0</v>
      </c>
    </row>
    <row r="64" spans="1:38" ht="12.75">
      <c r="A64" s="2" t="s">
        <v>82</v>
      </c>
      <c r="B64" s="3" t="s">
        <v>0</v>
      </c>
      <c r="C64" s="4" t="s">
        <v>0</v>
      </c>
      <c r="D64" s="5"/>
      <c r="E64" s="5"/>
      <c r="F64" s="5"/>
      <c r="G64" s="5"/>
      <c r="H64" s="5"/>
      <c r="I64" s="5">
        <f t="shared" si="1"/>
        <v>0</v>
      </c>
      <c r="J64" s="5">
        <f t="shared" si="2"/>
        <v>0</v>
      </c>
      <c r="K64" s="5"/>
      <c r="L64" s="5"/>
      <c r="M64" s="5"/>
      <c r="N64" s="5"/>
      <c r="O64" s="5"/>
      <c r="P64" s="5">
        <f t="shared" si="3"/>
        <v>0</v>
      </c>
      <c r="Q64" s="5">
        <f t="shared" si="4"/>
        <v>0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2.75">
      <c r="A65" s="2" t="s">
        <v>127</v>
      </c>
      <c r="B65" s="3" t="s">
        <v>128</v>
      </c>
      <c r="C65" s="4" t="s">
        <v>129</v>
      </c>
      <c r="D65" s="5"/>
      <c r="E65" s="5"/>
      <c r="F65" s="5"/>
      <c r="G65" s="5"/>
      <c r="H65" s="5"/>
      <c r="I65" s="5">
        <f t="shared" si="1"/>
        <v>0</v>
      </c>
      <c r="J65" s="5">
        <f t="shared" si="2"/>
        <v>0</v>
      </c>
      <c r="K65" s="5"/>
      <c r="L65" s="5"/>
      <c r="M65" s="5"/>
      <c r="N65" s="5"/>
      <c r="O65" s="5"/>
      <c r="P65" s="5">
        <f t="shared" si="3"/>
        <v>0</v>
      </c>
      <c r="Q65" s="5">
        <f t="shared" si="4"/>
        <v>0</v>
      </c>
      <c r="R65" s="5"/>
      <c r="S65" s="5"/>
      <c r="T65" s="5"/>
      <c r="U65" s="5"/>
      <c r="V65" s="5"/>
      <c r="W65" s="11">
        <f>SUM(S65:V65)</f>
        <v>0</v>
      </c>
      <c r="X65" s="11">
        <f>SUM(R65-W65)</f>
        <v>0</v>
      </c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25.5">
      <c r="A66" s="2" t="s">
        <v>130</v>
      </c>
      <c r="B66" s="3" t="s">
        <v>131</v>
      </c>
      <c r="C66" s="4" t="s">
        <v>132</v>
      </c>
      <c r="D66" s="5"/>
      <c r="E66" s="5"/>
      <c r="F66" s="5"/>
      <c r="G66" s="5"/>
      <c r="H66" s="5"/>
      <c r="I66" s="5">
        <f t="shared" si="1"/>
        <v>0</v>
      </c>
      <c r="J66" s="5">
        <f t="shared" si="2"/>
        <v>0</v>
      </c>
      <c r="K66" s="5"/>
      <c r="L66" s="5"/>
      <c r="M66" s="5"/>
      <c r="N66" s="5"/>
      <c r="O66" s="5"/>
      <c r="P66" s="5">
        <f t="shared" si="3"/>
        <v>0</v>
      </c>
      <c r="Q66" s="5">
        <f t="shared" si="4"/>
        <v>0</v>
      </c>
      <c r="R66" s="5"/>
      <c r="S66" s="5"/>
      <c r="T66" s="5"/>
      <c r="U66" s="5"/>
      <c r="V66" s="5"/>
      <c r="W66" s="11">
        <f>SUM(S66:V66)</f>
        <v>0</v>
      </c>
      <c r="X66" s="11">
        <f>SUM(R66-W66)</f>
        <v>0</v>
      </c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2.75">
      <c r="A67" s="2" t="s">
        <v>133</v>
      </c>
      <c r="B67" s="3" t="s">
        <v>134</v>
      </c>
      <c r="C67" s="4" t="s">
        <v>135</v>
      </c>
      <c r="D67" s="5"/>
      <c r="E67" s="5"/>
      <c r="F67" s="5"/>
      <c r="G67" s="5"/>
      <c r="H67" s="5"/>
      <c r="I67" s="5">
        <f t="shared" si="1"/>
        <v>0</v>
      </c>
      <c r="J67" s="5">
        <f t="shared" si="2"/>
        <v>0</v>
      </c>
      <c r="K67" s="5"/>
      <c r="L67" s="5">
        <v>26066.05</v>
      </c>
      <c r="M67" s="5"/>
      <c r="N67" s="5"/>
      <c r="O67" s="5"/>
      <c r="P67" s="5">
        <f t="shared" si="3"/>
        <v>26066.05</v>
      </c>
      <c r="Q67" s="5">
        <f t="shared" si="4"/>
        <v>-26066.05</v>
      </c>
      <c r="R67" s="5"/>
      <c r="S67" s="5"/>
      <c r="T67" s="5"/>
      <c r="U67" s="5"/>
      <c r="V67" s="5"/>
      <c r="W67" s="11">
        <f>SUM(S67:V67)</f>
        <v>0</v>
      </c>
      <c r="X67" s="11">
        <f>SUM(R67-W67)</f>
        <v>0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s="13" customFormat="1" ht="12.75">
      <c r="A68" s="8" t="s">
        <v>136</v>
      </c>
      <c r="B68" s="9" t="s">
        <v>137</v>
      </c>
      <c r="C68" s="10" t="s">
        <v>0</v>
      </c>
      <c r="D68" s="12">
        <f>SUM(D70:D73)</f>
        <v>0</v>
      </c>
      <c r="E68" s="12">
        <f>SUM(E70:E73)</f>
        <v>37609.88</v>
      </c>
      <c r="F68" s="12">
        <f>SUM(F70:F73)</f>
        <v>0</v>
      </c>
      <c r="G68" s="12">
        <f>SUM(G70:G73)</f>
        <v>0</v>
      </c>
      <c r="H68" s="12">
        <f>SUM(H70:H73)</f>
        <v>0</v>
      </c>
      <c r="I68" s="12">
        <f t="shared" si="1"/>
        <v>37609.88</v>
      </c>
      <c r="J68" s="12">
        <f t="shared" si="2"/>
        <v>-37609.88</v>
      </c>
      <c r="K68" s="12">
        <f aca="true" t="shared" si="19" ref="K68:AL68">SUM(K70:K73)</f>
        <v>0</v>
      </c>
      <c r="L68" s="12">
        <f t="shared" si="19"/>
        <v>147080</v>
      </c>
      <c r="M68" s="12">
        <f t="shared" si="19"/>
        <v>0</v>
      </c>
      <c r="N68" s="12">
        <f t="shared" si="19"/>
        <v>0</v>
      </c>
      <c r="O68" s="12">
        <f t="shared" si="19"/>
        <v>0</v>
      </c>
      <c r="P68" s="12">
        <f t="shared" si="19"/>
        <v>147080</v>
      </c>
      <c r="Q68" s="12">
        <f t="shared" si="19"/>
        <v>-147080</v>
      </c>
      <c r="R68" s="12">
        <f t="shared" si="19"/>
        <v>0</v>
      </c>
      <c r="S68" s="12">
        <f t="shared" si="19"/>
        <v>38354</v>
      </c>
      <c r="T68" s="12">
        <f t="shared" si="19"/>
        <v>0</v>
      </c>
      <c r="U68" s="12">
        <f t="shared" si="19"/>
        <v>0</v>
      </c>
      <c r="V68" s="12">
        <f t="shared" si="19"/>
        <v>0</v>
      </c>
      <c r="W68" s="12">
        <f t="shared" si="19"/>
        <v>38354</v>
      </c>
      <c r="X68" s="12">
        <f t="shared" si="19"/>
        <v>-38354</v>
      </c>
      <c r="Y68" s="12">
        <f t="shared" si="19"/>
        <v>0</v>
      </c>
      <c r="Z68" s="12">
        <f t="shared" si="19"/>
        <v>0</v>
      </c>
      <c r="AA68" s="12">
        <f t="shared" si="19"/>
        <v>0</v>
      </c>
      <c r="AB68" s="12">
        <f t="shared" si="19"/>
        <v>0</v>
      </c>
      <c r="AC68" s="12">
        <f t="shared" si="19"/>
        <v>0</v>
      </c>
      <c r="AD68" s="12">
        <f t="shared" si="19"/>
        <v>0</v>
      </c>
      <c r="AE68" s="12">
        <f t="shared" si="19"/>
        <v>0</v>
      </c>
      <c r="AF68" s="12">
        <f t="shared" si="19"/>
        <v>0</v>
      </c>
      <c r="AG68" s="12">
        <f t="shared" si="19"/>
        <v>0</v>
      </c>
      <c r="AH68" s="12">
        <f t="shared" si="19"/>
        <v>0</v>
      </c>
      <c r="AI68" s="12">
        <f t="shared" si="19"/>
        <v>0</v>
      </c>
      <c r="AJ68" s="12">
        <f t="shared" si="19"/>
        <v>0</v>
      </c>
      <c r="AK68" s="12">
        <f t="shared" si="19"/>
        <v>0</v>
      </c>
      <c r="AL68" s="12">
        <f t="shared" si="19"/>
        <v>0</v>
      </c>
    </row>
    <row r="69" spans="1:38" ht="12.75">
      <c r="A69" s="2" t="s">
        <v>82</v>
      </c>
      <c r="B69" s="3" t="s">
        <v>0</v>
      </c>
      <c r="C69" s="4" t="s">
        <v>0</v>
      </c>
      <c r="D69" s="5"/>
      <c r="E69" s="5"/>
      <c r="F69" s="5"/>
      <c r="G69" s="5"/>
      <c r="H69" s="5"/>
      <c r="I69" s="5">
        <f t="shared" si="1"/>
        <v>0</v>
      </c>
      <c r="J69" s="5">
        <f t="shared" si="2"/>
        <v>0</v>
      </c>
      <c r="K69" s="5"/>
      <c r="L69" s="5"/>
      <c r="M69" s="5"/>
      <c r="N69" s="5"/>
      <c r="O69" s="5"/>
      <c r="P69" s="5">
        <f t="shared" si="3"/>
        <v>0</v>
      </c>
      <c r="Q69" s="5">
        <f t="shared" si="4"/>
        <v>0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2.75">
      <c r="A70" s="2" t="s">
        <v>138</v>
      </c>
      <c r="B70" s="3" t="s">
        <v>139</v>
      </c>
      <c r="C70" s="4" t="s">
        <v>140</v>
      </c>
      <c r="D70" s="5"/>
      <c r="E70" s="5"/>
      <c r="F70" s="5"/>
      <c r="G70" s="5"/>
      <c r="H70" s="5"/>
      <c r="I70" s="5">
        <f t="shared" si="1"/>
        <v>0</v>
      </c>
      <c r="J70" s="5">
        <f t="shared" si="2"/>
        <v>0</v>
      </c>
      <c r="K70" s="5"/>
      <c r="L70" s="5"/>
      <c r="M70" s="5"/>
      <c r="N70" s="5"/>
      <c r="O70" s="5"/>
      <c r="P70" s="5">
        <f t="shared" si="3"/>
        <v>0</v>
      </c>
      <c r="Q70" s="5">
        <f t="shared" si="4"/>
        <v>0</v>
      </c>
      <c r="R70" s="5"/>
      <c r="S70" s="5"/>
      <c r="T70" s="5"/>
      <c r="U70" s="5"/>
      <c r="V70" s="5"/>
      <c r="W70" s="11">
        <f>SUM(S70:V70)</f>
        <v>0</v>
      </c>
      <c r="X70" s="11">
        <f>SUM(R70-W70)</f>
        <v>0</v>
      </c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2.75">
      <c r="A71" s="2" t="s">
        <v>141</v>
      </c>
      <c r="B71" s="3" t="s">
        <v>142</v>
      </c>
      <c r="C71" s="4" t="s">
        <v>143</v>
      </c>
      <c r="D71" s="5"/>
      <c r="E71" s="5"/>
      <c r="F71" s="5"/>
      <c r="G71" s="5"/>
      <c r="H71" s="5"/>
      <c r="I71" s="5">
        <f t="shared" si="1"/>
        <v>0</v>
      </c>
      <c r="J71" s="5">
        <f t="shared" si="2"/>
        <v>0</v>
      </c>
      <c r="K71" s="5"/>
      <c r="L71" s="5"/>
      <c r="M71" s="5"/>
      <c r="N71" s="5"/>
      <c r="O71" s="5"/>
      <c r="P71" s="5">
        <f t="shared" si="3"/>
        <v>0</v>
      </c>
      <c r="Q71" s="5">
        <f t="shared" si="4"/>
        <v>0</v>
      </c>
      <c r="R71" s="5"/>
      <c r="S71" s="5"/>
      <c r="T71" s="5"/>
      <c r="U71" s="5"/>
      <c r="V71" s="5"/>
      <c r="W71" s="11">
        <f>SUM(S71:V71)</f>
        <v>0</v>
      </c>
      <c r="X71" s="11">
        <f>SUM(R71-W71)</f>
        <v>0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2.75">
      <c r="A72" s="2" t="s">
        <v>144</v>
      </c>
      <c r="B72" s="3" t="s">
        <v>145</v>
      </c>
      <c r="C72" s="4" t="s">
        <v>146</v>
      </c>
      <c r="D72" s="5"/>
      <c r="E72" s="5"/>
      <c r="F72" s="5"/>
      <c r="G72" s="5"/>
      <c r="H72" s="5"/>
      <c r="I72" s="5">
        <f t="shared" si="1"/>
        <v>0</v>
      </c>
      <c r="J72" s="5">
        <f t="shared" si="2"/>
        <v>0</v>
      </c>
      <c r="K72" s="5"/>
      <c r="L72" s="5"/>
      <c r="M72" s="5"/>
      <c r="N72" s="5"/>
      <c r="O72" s="5"/>
      <c r="P72" s="5">
        <f t="shared" si="3"/>
        <v>0</v>
      </c>
      <c r="Q72" s="5">
        <f t="shared" si="4"/>
        <v>0</v>
      </c>
      <c r="R72" s="5"/>
      <c r="S72" s="5"/>
      <c r="T72" s="5"/>
      <c r="U72" s="5"/>
      <c r="V72" s="5"/>
      <c r="W72" s="11">
        <f>SUM(S72:V72)</f>
        <v>0</v>
      </c>
      <c r="X72" s="11">
        <f>SUM(R72-W72)</f>
        <v>0</v>
      </c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2.75">
      <c r="A73" s="2" t="s">
        <v>147</v>
      </c>
      <c r="B73" s="3" t="s">
        <v>148</v>
      </c>
      <c r="C73" s="4" t="s">
        <v>149</v>
      </c>
      <c r="D73" s="5"/>
      <c r="E73" s="5">
        <v>37609.88</v>
      </c>
      <c r="F73" s="5"/>
      <c r="G73" s="5"/>
      <c r="H73" s="5"/>
      <c r="I73" s="5">
        <f t="shared" si="1"/>
        <v>37609.88</v>
      </c>
      <c r="J73" s="5">
        <f t="shared" si="2"/>
        <v>-37609.88</v>
      </c>
      <c r="K73" s="5"/>
      <c r="L73" s="5">
        <v>147080</v>
      </c>
      <c r="M73" s="5"/>
      <c r="N73" s="5"/>
      <c r="O73" s="5"/>
      <c r="P73" s="5">
        <f t="shared" si="3"/>
        <v>147080</v>
      </c>
      <c r="Q73" s="5">
        <f t="shared" si="4"/>
        <v>-147080</v>
      </c>
      <c r="R73" s="5"/>
      <c r="S73" s="5">
        <f>34342+4012</f>
        <v>38354</v>
      </c>
      <c r="T73" s="5"/>
      <c r="U73" s="5"/>
      <c r="V73" s="5"/>
      <c r="W73" s="11">
        <f>SUM(S73:V73)</f>
        <v>38354</v>
      </c>
      <c r="X73" s="11">
        <f>SUM(R73-W73)</f>
        <v>-38354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s="13" customFormat="1" ht="12.75">
      <c r="A74" s="8" t="s">
        <v>150</v>
      </c>
      <c r="B74" s="9" t="s">
        <v>151</v>
      </c>
      <c r="C74" s="10" t="s">
        <v>0</v>
      </c>
      <c r="D74" s="12">
        <f>SUM(D75:D77)</f>
        <v>0</v>
      </c>
      <c r="E74" s="12">
        <f>SUM(E75:E77)</f>
        <v>0</v>
      </c>
      <c r="F74" s="12">
        <f>SUM(F75:F77)</f>
        <v>0</v>
      </c>
      <c r="G74" s="12">
        <f>SUM(G75:G77)</f>
        <v>0</v>
      </c>
      <c r="H74" s="12">
        <f>SUM(H75:H77)</f>
        <v>0</v>
      </c>
      <c r="I74" s="12">
        <f t="shared" si="1"/>
        <v>0</v>
      </c>
      <c r="J74" s="12">
        <f t="shared" si="2"/>
        <v>0</v>
      </c>
      <c r="K74" s="12">
        <f aca="true" t="shared" si="20" ref="K74:AL74">SUM(K75:K77)</f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  <c r="O74" s="12">
        <f t="shared" si="20"/>
        <v>0</v>
      </c>
      <c r="P74" s="12">
        <f t="shared" si="20"/>
        <v>0</v>
      </c>
      <c r="Q74" s="12">
        <f t="shared" si="20"/>
        <v>0</v>
      </c>
      <c r="R74" s="12">
        <f t="shared" si="20"/>
        <v>0</v>
      </c>
      <c r="S74" s="12">
        <f t="shared" si="20"/>
        <v>0</v>
      </c>
      <c r="T74" s="12">
        <f t="shared" si="20"/>
        <v>0</v>
      </c>
      <c r="U74" s="12">
        <f t="shared" si="20"/>
        <v>0</v>
      </c>
      <c r="V74" s="12">
        <f t="shared" si="20"/>
        <v>0</v>
      </c>
      <c r="W74" s="12">
        <f t="shared" si="20"/>
        <v>0</v>
      </c>
      <c r="X74" s="12">
        <f t="shared" si="20"/>
        <v>0</v>
      </c>
      <c r="Y74" s="12">
        <f t="shared" si="20"/>
        <v>0</v>
      </c>
      <c r="Z74" s="12">
        <f t="shared" si="20"/>
        <v>0</v>
      </c>
      <c r="AA74" s="12">
        <f t="shared" si="20"/>
        <v>0</v>
      </c>
      <c r="AB74" s="12">
        <f t="shared" si="20"/>
        <v>0</v>
      </c>
      <c r="AC74" s="12">
        <f t="shared" si="20"/>
        <v>0</v>
      </c>
      <c r="AD74" s="12">
        <f t="shared" si="20"/>
        <v>0</v>
      </c>
      <c r="AE74" s="12">
        <f t="shared" si="20"/>
        <v>0</v>
      </c>
      <c r="AF74" s="12">
        <f t="shared" si="20"/>
        <v>0</v>
      </c>
      <c r="AG74" s="12">
        <f t="shared" si="20"/>
        <v>0</v>
      </c>
      <c r="AH74" s="12">
        <f t="shared" si="20"/>
        <v>0</v>
      </c>
      <c r="AI74" s="12">
        <f t="shared" si="20"/>
        <v>0</v>
      </c>
      <c r="AJ74" s="12">
        <f t="shared" si="20"/>
        <v>0</v>
      </c>
      <c r="AK74" s="12">
        <f t="shared" si="20"/>
        <v>0</v>
      </c>
      <c r="AL74" s="12">
        <f t="shared" si="20"/>
        <v>0</v>
      </c>
    </row>
    <row r="75" spans="1:38" ht="12.75">
      <c r="A75" s="2" t="s">
        <v>152</v>
      </c>
      <c r="B75" s="3" t="s">
        <v>153</v>
      </c>
      <c r="C75" s="4" t="s">
        <v>154</v>
      </c>
      <c r="D75" s="5"/>
      <c r="E75" s="5"/>
      <c r="F75" s="5"/>
      <c r="G75" s="5"/>
      <c r="H75" s="5"/>
      <c r="I75" s="5">
        <f t="shared" si="1"/>
        <v>0</v>
      </c>
      <c r="J75" s="5">
        <f t="shared" si="2"/>
        <v>0</v>
      </c>
      <c r="K75" s="5"/>
      <c r="L75" s="5"/>
      <c r="M75" s="5"/>
      <c r="N75" s="5"/>
      <c r="O75" s="5"/>
      <c r="P75" s="5">
        <f aca="true" t="shared" si="21" ref="P75:P112">SUM(L75:O75)</f>
        <v>0</v>
      </c>
      <c r="Q75" s="5">
        <f aca="true" t="shared" si="22" ref="Q75:Q112">SUM(K75-P75)</f>
        <v>0</v>
      </c>
      <c r="R75" s="5"/>
      <c r="S75" s="5"/>
      <c r="T75" s="5"/>
      <c r="U75" s="5"/>
      <c r="V75" s="5"/>
      <c r="W75" s="5">
        <f aca="true" t="shared" si="23" ref="W75:W112">SUM(S75:V75)</f>
        <v>0</v>
      </c>
      <c r="X75" s="5">
        <f aca="true" t="shared" si="24" ref="X75:X112">SUM(R75-W75)</f>
        <v>0</v>
      </c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2.75">
      <c r="A76" s="2" t="s">
        <v>155</v>
      </c>
      <c r="B76" s="3" t="s">
        <v>156</v>
      </c>
      <c r="C76" s="4" t="s">
        <v>157</v>
      </c>
      <c r="D76" s="5"/>
      <c r="E76" s="5"/>
      <c r="F76" s="5"/>
      <c r="G76" s="5"/>
      <c r="H76" s="5"/>
      <c r="I76" s="5">
        <f t="shared" si="1"/>
        <v>0</v>
      </c>
      <c r="J76" s="5">
        <f t="shared" si="2"/>
        <v>0</v>
      </c>
      <c r="K76" s="5"/>
      <c r="L76" s="5"/>
      <c r="M76" s="5"/>
      <c r="N76" s="5"/>
      <c r="O76" s="5"/>
      <c r="P76" s="5">
        <f t="shared" si="21"/>
        <v>0</v>
      </c>
      <c r="Q76" s="5">
        <f t="shared" si="22"/>
        <v>0</v>
      </c>
      <c r="R76" s="5"/>
      <c r="S76" s="5"/>
      <c r="T76" s="5"/>
      <c r="U76" s="5"/>
      <c r="V76" s="5"/>
      <c r="W76" s="5">
        <f t="shared" si="23"/>
        <v>0</v>
      </c>
      <c r="X76" s="5">
        <f t="shared" si="24"/>
        <v>0</v>
      </c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2.75">
      <c r="A77" s="2" t="s">
        <v>158</v>
      </c>
      <c r="B77" s="3" t="s">
        <v>159</v>
      </c>
      <c r="C77" s="4" t="s">
        <v>160</v>
      </c>
      <c r="D77" s="5"/>
      <c r="E77" s="5"/>
      <c r="F77" s="5"/>
      <c r="G77" s="5"/>
      <c r="H77" s="5"/>
      <c r="I77" s="5">
        <f t="shared" si="1"/>
        <v>0</v>
      </c>
      <c r="J77" s="5">
        <f t="shared" si="2"/>
        <v>0</v>
      </c>
      <c r="K77" s="5"/>
      <c r="L77" s="5"/>
      <c r="M77" s="5"/>
      <c r="N77" s="5"/>
      <c r="O77" s="5"/>
      <c r="P77" s="5">
        <f t="shared" si="21"/>
        <v>0</v>
      </c>
      <c r="Q77" s="5">
        <f t="shared" si="22"/>
        <v>0</v>
      </c>
      <c r="R77" s="5"/>
      <c r="S77" s="5"/>
      <c r="T77" s="5"/>
      <c r="U77" s="5"/>
      <c r="V77" s="5"/>
      <c r="W77" s="5">
        <f t="shared" si="23"/>
        <v>0</v>
      </c>
      <c r="X77" s="5">
        <f t="shared" si="24"/>
        <v>0</v>
      </c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s="18" customFormat="1" ht="12.75">
      <c r="A78" s="15" t="s">
        <v>161</v>
      </c>
      <c r="B78" s="16" t="s">
        <v>162</v>
      </c>
      <c r="C78" s="17" t="s">
        <v>0</v>
      </c>
      <c r="D78" s="14"/>
      <c r="E78" s="14">
        <f>SUM(E12-E37)</f>
        <v>3680.100000000006</v>
      </c>
      <c r="F78" s="14"/>
      <c r="G78" s="14"/>
      <c r="H78" s="14"/>
      <c r="I78" s="14">
        <f aca="true" t="shared" si="25" ref="I78:I112">SUM(E78:H78)</f>
        <v>3680.100000000006</v>
      </c>
      <c r="J78" s="14">
        <f aca="true" t="shared" si="26" ref="J78:J112">SUM(D78-I78)</f>
        <v>-3680.100000000006</v>
      </c>
      <c r="K78" s="14"/>
      <c r="L78" s="14">
        <f>SUM(L12-L37)</f>
        <v>0</v>
      </c>
      <c r="M78" s="14"/>
      <c r="N78" s="14"/>
      <c r="O78" s="14"/>
      <c r="P78" s="14">
        <f t="shared" si="21"/>
        <v>0</v>
      </c>
      <c r="Q78" s="14">
        <f t="shared" si="22"/>
        <v>0</v>
      </c>
      <c r="R78" s="14"/>
      <c r="S78" s="14">
        <f>SUM(S12-S37)</f>
        <v>0</v>
      </c>
      <c r="T78" s="14"/>
      <c r="U78" s="14"/>
      <c r="V78" s="14"/>
      <c r="W78" s="14">
        <f t="shared" si="23"/>
        <v>0</v>
      </c>
      <c r="X78" s="14">
        <f t="shared" si="24"/>
        <v>0</v>
      </c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s="18" customFormat="1" ht="12.75">
      <c r="A79" s="15" t="s">
        <v>163</v>
      </c>
      <c r="B79" s="16" t="s">
        <v>164</v>
      </c>
      <c r="C79" s="17" t="s">
        <v>0</v>
      </c>
      <c r="D79" s="14"/>
      <c r="E79" s="14">
        <f>SUM(E37-E12)</f>
        <v>-3680.100000000006</v>
      </c>
      <c r="F79" s="14"/>
      <c r="G79" s="14"/>
      <c r="H79" s="14"/>
      <c r="I79" s="14">
        <f t="shared" si="25"/>
        <v>-3680.100000000006</v>
      </c>
      <c r="J79" s="14">
        <f t="shared" si="26"/>
        <v>3680.100000000006</v>
      </c>
      <c r="K79" s="14"/>
      <c r="L79" s="14">
        <f>SUM(L37-L12)</f>
        <v>0</v>
      </c>
      <c r="M79" s="14"/>
      <c r="N79" s="14"/>
      <c r="O79" s="14"/>
      <c r="P79" s="14">
        <f t="shared" si="21"/>
        <v>0</v>
      </c>
      <c r="Q79" s="14">
        <f t="shared" si="22"/>
        <v>0</v>
      </c>
      <c r="R79" s="14"/>
      <c r="S79" s="14">
        <f>SUM(S37-S12)</f>
        <v>0</v>
      </c>
      <c r="T79" s="14"/>
      <c r="U79" s="14"/>
      <c r="V79" s="14"/>
      <c r="W79" s="14">
        <f t="shared" si="23"/>
        <v>0</v>
      </c>
      <c r="X79" s="14">
        <f t="shared" si="24"/>
        <v>0</v>
      </c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ht="12.75">
      <c r="A80" s="2" t="s">
        <v>82</v>
      </c>
      <c r="B80" s="3" t="s">
        <v>0</v>
      </c>
      <c r="C80" s="4" t="s">
        <v>0</v>
      </c>
      <c r="D80" s="5"/>
      <c r="E80" s="5"/>
      <c r="F80" s="5"/>
      <c r="G80" s="5"/>
      <c r="H80" s="5"/>
      <c r="I80" s="5">
        <f t="shared" si="25"/>
        <v>0</v>
      </c>
      <c r="J80" s="5">
        <f t="shared" si="26"/>
        <v>0</v>
      </c>
      <c r="K80" s="5"/>
      <c r="L80" s="5"/>
      <c r="M80" s="5"/>
      <c r="N80" s="5"/>
      <c r="O80" s="5"/>
      <c r="P80" s="5">
        <f t="shared" si="21"/>
        <v>0</v>
      </c>
      <c r="Q80" s="5">
        <f t="shared" si="22"/>
        <v>0</v>
      </c>
      <c r="R80" s="5"/>
      <c r="S80" s="5"/>
      <c r="T80" s="5"/>
      <c r="U80" s="5"/>
      <c r="V80" s="5"/>
      <c r="W80" s="5">
        <f t="shared" si="23"/>
        <v>0</v>
      </c>
      <c r="X80" s="5">
        <f t="shared" si="24"/>
        <v>0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2.75">
      <c r="A81" s="2" t="s">
        <v>165</v>
      </c>
      <c r="B81" s="3" t="s">
        <v>166</v>
      </c>
      <c r="C81" s="4" t="s">
        <v>0</v>
      </c>
      <c r="D81" s="5"/>
      <c r="E81" s="5"/>
      <c r="F81" s="5"/>
      <c r="G81" s="5"/>
      <c r="H81" s="5"/>
      <c r="I81" s="5">
        <f t="shared" si="25"/>
        <v>0</v>
      </c>
      <c r="J81" s="5">
        <f t="shared" si="26"/>
        <v>0</v>
      </c>
      <c r="K81" s="5"/>
      <c r="L81" s="5"/>
      <c r="M81" s="5"/>
      <c r="N81" s="5"/>
      <c r="O81" s="5"/>
      <c r="P81" s="5">
        <f t="shared" si="21"/>
        <v>0</v>
      </c>
      <c r="Q81" s="5">
        <f t="shared" si="22"/>
        <v>0</v>
      </c>
      <c r="R81" s="5"/>
      <c r="S81" s="5"/>
      <c r="T81" s="5"/>
      <c r="U81" s="5"/>
      <c r="V81" s="5"/>
      <c r="W81" s="5">
        <f t="shared" si="23"/>
        <v>0</v>
      </c>
      <c r="X81" s="5">
        <f t="shared" si="24"/>
        <v>0</v>
      </c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2.75">
      <c r="A82" s="2" t="s">
        <v>10</v>
      </c>
      <c r="B82" s="3" t="s">
        <v>0</v>
      </c>
      <c r="C82" s="4" t="s">
        <v>0</v>
      </c>
      <c r="D82" s="5"/>
      <c r="E82" s="5"/>
      <c r="F82" s="5"/>
      <c r="G82" s="5"/>
      <c r="H82" s="5"/>
      <c r="I82" s="5">
        <f t="shared" si="25"/>
        <v>0</v>
      </c>
      <c r="J82" s="5">
        <f t="shared" si="26"/>
        <v>0</v>
      </c>
      <c r="K82" s="5"/>
      <c r="L82" s="5"/>
      <c r="M82" s="5"/>
      <c r="N82" s="5"/>
      <c r="O82" s="5"/>
      <c r="P82" s="5">
        <f t="shared" si="21"/>
        <v>0</v>
      </c>
      <c r="Q82" s="5">
        <f t="shared" si="22"/>
        <v>0</v>
      </c>
      <c r="R82" s="5"/>
      <c r="S82" s="5"/>
      <c r="T82" s="5"/>
      <c r="U82" s="5"/>
      <c r="V82" s="5"/>
      <c r="W82" s="5">
        <f t="shared" si="23"/>
        <v>0</v>
      </c>
      <c r="X82" s="5">
        <f t="shared" si="24"/>
        <v>0</v>
      </c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2.75">
      <c r="A83" s="2" t="s">
        <v>167</v>
      </c>
      <c r="B83" s="3" t="s">
        <v>168</v>
      </c>
      <c r="C83" s="4" t="s">
        <v>169</v>
      </c>
      <c r="D83" s="5"/>
      <c r="E83" s="5"/>
      <c r="F83" s="5"/>
      <c r="G83" s="5"/>
      <c r="H83" s="5"/>
      <c r="I83" s="5">
        <f t="shared" si="25"/>
        <v>0</v>
      </c>
      <c r="J83" s="5">
        <f t="shared" si="26"/>
        <v>0</v>
      </c>
      <c r="K83" s="5"/>
      <c r="L83" s="5"/>
      <c r="M83" s="5"/>
      <c r="N83" s="5"/>
      <c r="O83" s="5"/>
      <c r="P83" s="5">
        <f t="shared" si="21"/>
        <v>0</v>
      </c>
      <c r="Q83" s="5">
        <f t="shared" si="22"/>
        <v>0</v>
      </c>
      <c r="R83" s="5"/>
      <c r="S83" s="5"/>
      <c r="T83" s="5"/>
      <c r="U83" s="5"/>
      <c r="V83" s="5"/>
      <c r="W83" s="5">
        <f t="shared" si="23"/>
        <v>0</v>
      </c>
      <c r="X83" s="5">
        <f t="shared" si="24"/>
        <v>0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2.75">
      <c r="A84" s="2" t="s">
        <v>170</v>
      </c>
      <c r="B84" s="3" t="s">
        <v>171</v>
      </c>
      <c r="C84" s="4" t="s">
        <v>172</v>
      </c>
      <c r="D84" s="5"/>
      <c r="E84" s="5"/>
      <c r="F84" s="5"/>
      <c r="G84" s="5"/>
      <c r="H84" s="5"/>
      <c r="I84" s="5">
        <f t="shared" si="25"/>
        <v>0</v>
      </c>
      <c r="J84" s="5">
        <f t="shared" si="26"/>
        <v>0</v>
      </c>
      <c r="K84" s="5"/>
      <c r="L84" s="5"/>
      <c r="M84" s="5"/>
      <c r="N84" s="5"/>
      <c r="O84" s="5"/>
      <c r="P84" s="5">
        <f t="shared" si="21"/>
        <v>0</v>
      </c>
      <c r="Q84" s="5">
        <f t="shared" si="22"/>
        <v>0</v>
      </c>
      <c r="R84" s="5"/>
      <c r="S84" s="5"/>
      <c r="T84" s="5"/>
      <c r="U84" s="5"/>
      <c r="V84" s="5"/>
      <c r="W84" s="5">
        <f t="shared" si="23"/>
        <v>0</v>
      </c>
      <c r="X84" s="5">
        <f t="shared" si="24"/>
        <v>0</v>
      </c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2.75">
      <c r="A85" s="2" t="s">
        <v>173</v>
      </c>
      <c r="B85" s="3" t="s">
        <v>174</v>
      </c>
      <c r="C85" s="4" t="s">
        <v>175</v>
      </c>
      <c r="D85" s="5"/>
      <c r="E85" s="5"/>
      <c r="F85" s="5"/>
      <c r="G85" s="5"/>
      <c r="H85" s="5"/>
      <c r="I85" s="5">
        <f t="shared" si="25"/>
        <v>0</v>
      </c>
      <c r="J85" s="5">
        <f t="shared" si="26"/>
        <v>0</v>
      </c>
      <c r="K85" s="5"/>
      <c r="L85" s="5"/>
      <c r="M85" s="5"/>
      <c r="N85" s="5"/>
      <c r="O85" s="5"/>
      <c r="P85" s="5">
        <f t="shared" si="21"/>
        <v>0</v>
      </c>
      <c r="Q85" s="5">
        <f t="shared" si="22"/>
        <v>0</v>
      </c>
      <c r="R85" s="5"/>
      <c r="S85" s="5"/>
      <c r="T85" s="5"/>
      <c r="U85" s="5"/>
      <c r="V85" s="5"/>
      <c r="W85" s="5">
        <f t="shared" si="23"/>
        <v>0</v>
      </c>
      <c r="X85" s="5">
        <f t="shared" si="24"/>
        <v>0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2.75">
      <c r="A86" s="2" t="s">
        <v>176</v>
      </c>
      <c r="B86" s="3" t="s">
        <v>177</v>
      </c>
      <c r="C86" s="4" t="s">
        <v>178</v>
      </c>
      <c r="D86" s="5"/>
      <c r="E86" s="5"/>
      <c r="F86" s="5"/>
      <c r="G86" s="5"/>
      <c r="H86" s="5"/>
      <c r="I86" s="5">
        <f t="shared" si="25"/>
        <v>0</v>
      </c>
      <c r="J86" s="5">
        <f t="shared" si="26"/>
        <v>0</v>
      </c>
      <c r="K86" s="5"/>
      <c r="L86" s="5"/>
      <c r="M86" s="5"/>
      <c r="N86" s="5"/>
      <c r="O86" s="5"/>
      <c r="P86" s="5">
        <f t="shared" si="21"/>
        <v>0</v>
      </c>
      <c r="Q86" s="5">
        <f t="shared" si="22"/>
        <v>0</v>
      </c>
      <c r="R86" s="5"/>
      <c r="S86" s="5"/>
      <c r="T86" s="5"/>
      <c r="U86" s="5"/>
      <c r="V86" s="5"/>
      <c r="W86" s="5">
        <f t="shared" si="23"/>
        <v>0</v>
      </c>
      <c r="X86" s="5">
        <f t="shared" si="24"/>
        <v>0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2.75">
      <c r="A87" s="2" t="s">
        <v>179</v>
      </c>
      <c r="B87" s="3" t="s">
        <v>180</v>
      </c>
      <c r="C87" s="4" t="s">
        <v>181</v>
      </c>
      <c r="D87" s="5"/>
      <c r="E87" s="5"/>
      <c r="F87" s="5"/>
      <c r="G87" s="5"/>
      <c r="H87" s="5"/>
      <c r="I87" s="5">
        <f t="shared" si="25"/>
        <v>0</v>
      </c>
      <c r="J87" s="5">
        <f t="shared" si="26"/>
        <v>0</v>
      </c>
      <c r="K87" s="5"/>
      <c r="L87" s="5"/>
      <c r="M87" s="5"/>
      <c r="N87" s="5"/>
      <c r="O87" s="5"/>
      <c r="P87" s="5">
        <f t="shared" si="21"/>
        <v>0</v>
      </c>
      <c r="Q87" s="5">
        <f t="shared" si="22"/>
        <v>0</v>
      </c>
      <c r="R87" s="5"/>
      <c r="S87" s="5"/>
      <c r="T87" s="5"/>
      <c r="U87" s="5"/>
      <c r="V87" s="5"/>
      <c r="W87" s="5">
        <f t="shared" si="23"/>
        <v>0</v>
      </c>
      <c r="X87" s="5">
        <f t="shared" si="24"/>
        <v>0</v>
      </c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2.75">
      <c r="A88" s="2" t="s">
        <v>182</v>
      </c>
      <c r="B88" s="3" t="s">
        <v>183</v>
      </c>
      <c r="C88" s="4" t="s">
        <v>184</v>
      </c>
      <c r="D88" s="5"/>
      <c r="E88" s="5"/>
      <c r="F88" s="5"/>
      <c r="G88" s="5"/>
      <c r="H88" s="5"/>
      <c r="I88" s="5">
        <f t="shared" si="25"/>
        <v>0</v>
      </c>
      <c r="J88" s="5">
        <f t="shared" si="26"/>
        <v>0</v>
      </c>
      <c r="K88" s="5"/>
      <c r="L88" s="5"/>
      <c r="M88" s="5"/>
      <c r="N88" s="5"/>
      <c r="O88" s="5"/>
      <c r="P88" s="5">
        <f t="shared" si="21"/>
        <v>0</v>
      </c>
      <c r="Q88" s="5">
        <f t="shared" si="22"/>
        <v>0</v>
      </c>
      <c r="R88" s="5"/>
      <c r="S88" s="5"/>
      <c r="T88" s="5"/>
      <c r="U88" s="5"/>
      <c r="V88" s="5"/>
      <c r="W88" s="5">
        <f t="shared" si="23"/>
        <v>0</v>
      </c>
      <c r="X88" s="5">
        <f t="shared" si="24"/>
        <v>0</v>
      </c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2.75">
      <c r="A89" s="2" t="s">
        <v>185</v>
      </c>
      <c r="B89" s="3" t="s">
        <v>186</v>
      </c>
      <c r="C89" s="4" t="s">
        <v>187</v>
      </c>
      <c r="D89" s="5"/>
      <c r="E89" s="5"/>
      <c r="F89" s="5"/>
      <c r="G89" s="5"/>
      <c r="H89" s="5"/>
      <c r="I89" s="5">
        <f t="shared" si="25"/>
        <v>0</v>
      </c>
      <c r="J89" s="5">
        <f t="shared" si="26"/>
        <v>0</v>
      </c>
      <c r="K89" s="5"/>
      <c r="L89" s="5"/>
      <c r="M89" s="5"/>
      <c r="N89" s="5"/>
      <c r="O89" s="5"/>
      <c r="P89" s="5">
        <f t="shared" si="21"/>
        <v>0</v>
      </c>
      <c r="Q89" s="5">
        <f t="shared" si="22"/>
        <v>0</v>
      </c>
      <c r="R89" s="5"/>
      <c r="S89" s="5"/>
      <c r="T89" s="5"/>
      <c r="U89" s="5"/>
      <c r="V89" s="5"/>
      <c r="W89" s="5">
        <f t="shared" si="23"/>
        <v>0</v>
      </c>
      <c r="X89" s="5">
        <f t="shared" si="24"/>
        <v>0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2.75">
      <c r="A90" s="2" t="s">
        <v>188</v>
      </c>
      <c r="B90" s="3" t="s">
        <v>189</v>
      </c>
      <c r="C90" s="4" t="s">
        <v>190</v>
      </c>
      <c r="D90" s="5"/>
      <c r="E90" s="5"/>
      <c r="F90" s="5"/>
      <c r="G90" s="5"/>
      <c r="H90" s="5"/>
      <c r="I90" s="5">
        <f t="shared" si="25"/>
        <v>0</v>
      </c>
      <c r="J90" s="5">
        <f t="shared" si="26"/>
        <v>0</v>
      </c>
      <c r="K90" s="5"/>
      <c r="L90" s="5"/>
      <c r="M90" s="5"/>
      <c r="N90" s="5"/>
      <c r="O90" s="5"/>
      <c r="P90" s="5">
        <f t="shared" si="21"/>
        <v>0</v>
      </c>
      <c r="Q90" s="5">
        <f t="shared" si="22"/>
        <v>0</v>
      </c>
      <c r="R90" s="5"/>
      <c r="S90" s="5"/>
      <c r="T90" s="5"/>
      <c r="U90" s="5"/>
      <c r="V90" s="5"/>
      <c r="W90" s="5">
        <f t="shared" si="23"/>
        <v>0</v>
      </c>
      <c r="X90" s="5">
        <f t="shared" si="24"/>
        <v>0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2.75">
      <c r="A91" s="2" t="s">
        <v>191</v>
      </c>
      <c r="B91" s="3" t="s">
        <v>192</v>
      </c>
      <c r="C91" s="4" t="s">
        <v>0</v>
      </c>
      <c r="D91" s="5"/>
      <c r="E91" s="5"/>
      <c r="F91" s="5"/>
      <c r="G91" s="5"/>
      <c r="H91" s="5"/>
      <c r="I91" s="5">
        <f t="shared" si="25"/>
        <v>0</v>
      </c>
      <c r="J91" s="5">
        <f t="shared" si="26"/>
        <v>0</v>
      </c>
      <c r="K91" s="5"/>
      <c r="L91" s="5"/>
      <c r="M91" s="5"/>
      <c r="N91" s="5"/>
      <c r="O91" s="5"/>
      <c r="P91" s="5">
        <f t="shared" si="21"/>
        <v>0</v>
      </c>
      <c r="Q91" s="5">
        <f t="shared" si="22"/>
        <v>0</v>
      </c>
      <c r="R91" s="5"/>
      <c r="S91" s="5"/>
      <c r="T91" s="5"/>
      <c r="U91" s="5"/>
      <c r="V91" s="5"/>
      <c r="W91" s="5">
        <f t="shared" si="23"/>
        <v>0</v>
      </c>
      <c r="X91" s="5">
        <f t="shared" si="24"/>
        <v>0</v>
      </c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2.75">
      <c r="A92" s="2" t="s">
        <v>10</v>
      </c>
      <c r="B92" s="3" t="s">
        <v>0</v>
      </c>
      <c r="C92" s="4" t="s">
        <v>0</v>
      </c>
      <c r="D92" s="5"/>
      <c r="E92" s="5"/>
      <c r="F92" s="5"/>
      <c r="G92" s="5"/>
      <c r="H92" s="5"/>
      <c r="I92" s="5">
        <f t="shared" si="25"/>
        <v>0</v>
      </c>
      <c r="J92" s="5">
        <f t="shared" si="26"/>
        <v>0</v>
      </c>
      <c r="K92" s="5"/>
      <c r="L92" s="5"/>
      <c r="M92" s="5"/>
      <c r="N92" s="5"/>
      <c r="O92" s="5"/>
      <c r="P92" s="5">
        <f t="shared" si="21"/>
        <v>0</v>
      </c>
      <c r="Q92" s="5">
        <f t="shared" si="22"/>
        <v>0</v>
      </c>
      <c r="R92" s="5"/>
      <c r="S92" s="5"/>
      <c r="T92" s="5"/>
      <c r="U92" s="5"/>
      <c r="V92" s="5"/>
      <c r="W92" s="5">
        <f t="shared" si="23"/>
        <v>0</v>
      </c>
      <c r="X92" s="5">
        <f t="shared" si="24"/>
        <v>0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2.75">
      <c r="A93" s="2" t="s">
        <v>167</v>
      </c>
      <c r="B93" s="3" t="s">
        <v>193</v>
      </c>
      <c r="C93" s="4" t="s">
        <v>194</v>
      </c>
      <c r="D93" s="5"/>
      <c r="E93" s="5"/>
      <c r="F93" s="5"/>
      <c r="G93" s="5"/>
      <c r="H93" s="5"/>
      <c r="I93" s="5">
        <f t="shared" si="25"/>
        <v>0</v>
      </c>
      <c r="J93" s="5">
        <f t="shared" si="26"/>
        <v>0</v>
      </c>
      <c r="K93" s="5"/>
      <c r="L93" s="5"/>
      <c r="M93" s="5"/>
      <c r="N93" s="5"/>
      <c r="O93" s="5"/>
      <c r="P93" s="5">
        <f t="shared" si="21"/>
        <v>0</v>
      </c>
      <c r="Q93" s="5">
        <f t="shared" si="22"/>
        <v>0</v>
      </c>
      <c r="R93" s="5"/>
      <c r="S93" s="5"/>
      <c r="T93" s="5"/>
      <c r="U93" s="5"/>
      <c r="V93" s="5"/>
      <c r="W93" s="5">
        <f t="shared" si="23"/>
        <v>0</v>
      </c>
      <c r="X93" s="5">
        <f t="shared" si="24"/>
        <v>0</v>
      </c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2.75">
      <c r="A94" s="2" t="s">
        <v>170</v>
      </c>
      <c r="B94" s="3" t="s">
        <v>195</v>
      </c>
      <c r="C94" s="4" t="s">
        <v>196</v>
      </c>
      <c r="D94" s="5"/>
      <c r="E94" s="5"/>
      <c r="F94" s="5"/>
      <c r="G94" s="5"/>
      <c r="H94" s="5"/>
      <c r="I94" s="5">
        <f t="shared" si="25"/>
        <v>0</v>
      </c>
      <c r="J94" s="5">
        <f t="shared" si="26"/>
        <v>0</v>
      </c>
      <c r="K94" s="5"/>
      <c r="L94" s="5"/>
      <c r="M94" s="5"/>
      <c r="N94" s="5"/>
      <c r="O94" s="5"/>
      <c r="P94" s="5">
        <f t="shared" si="21"/>
        <v>0</v>
      </c>
      <c r="Q94" s="5">
        <f t="shared" si="22"/>
        <v>0</v>
      </c>
      <c r="R94" s="5"/>
      <c r="S94" s="5"/>
      <c r="T94" s="5"/>
      <c r="U94" s="5"/>
      <c r="V94" s="5"/>
      <c r="W94" s="5">
        <f t="shared" si="23"/>
        <v>0</v>
      </c>
      <c r="X94" s="5">
        <f t="shared" si="24"/>
        <v>0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2.75">
      <c r="A95" s="2" t="s">
        <v>185</v>
      </c>
      <c r="B95" s="3" t="s">
        <v>197</v>
      </c>
      <c r="C95" s="4" t="s">
        <v>198</v>
      </c>
      <c r="D95" s="5"/>
      <c r="E95" s="5"/>
      <c r="F95" s="5"/>
      <c r="G95" s="5"/>
      <c r="H95" s="5"/>
      <c r="I95" s="5">
        <f t="shared" si="25"/>
        <v>0</v>
      </c>
      <c r="J95" s="5">
        <f t="shared" si="26"/>
        <v>0</v>
      </c>
      <c r="K95" s="5"/>
      <c r="L95" s="5"/>
      <c r="M95" s="5"/>
      <c r="N95" s="5"/>
      <c r="O95" s="5"/>
      <c r="P95" s="5">
        <f t="shared" si="21"/>
        <v>0</v>
      </c>
      <c r="Q95" s="5">
        <f t="shared" si="22"/>
        <v>0</v>
      </c>
      <c r="R95" s="5"/>
      <c r="S95" s="5"/>
      <c r="T95" s="5"/>
      <c r="U95" s="5"/>
      <c r="V95" s="5"/>
      <c r="W95" s="5">
        <f t="shared" si="23"/>
        <v>0</v>
      </c>
      <c r="X95" s="5">
        <f t="shared" si="24"/>
        <v>0</v>
      </c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2.75">
      <c r="A96" s="2" t="s">
        <v>188</v>
      </c>
      <c r="B96" s="3" t="s">
        <v>199</v>
      </c>
      <c r="C96" s="4" t="s">
        <v>200</v>
      </c>
      <c r="D96" s="5"/>
      <c r="E96" s="5"/>
      <c r="F96" s="5"/>
      <c r="G96" s="5"/>
      <c r="H96" s="5"/>
      <c r="I96" s="5">
        <f t="shared" si="25"/>
        <v>0</v>
      </c>
      <c r="J96" s="5">
        <f t="shared" si="26"/>
        <v>0</v>
      </c>
      <c r="K96" s="5"/>
      <c r="L96" s="5"/>
      <c r="M96" s="5"/>
      <c r="N96" s="5"/>
      <c r="O96" s="5"/>
      <c r="P96" s="5">
        <f t="shared" si="21"/>
        <v>0</v>
      </c>
      <c r="Q96" s="5">
        <f t="shared" si="22"/>
        <v>0</v>
      </c>
      <c r="R96" s="5"/>
      <c r="S96" s="5"/>
      <c r="T96" s="5"/>
      <c r="U96" s="5"/>
      <c r="V96" s="5"/>
      <c r="W96" s="5">
        <f t="shared" si="23"/>
        <v>0</v>
      </c>
      <c r="X96" s="5">
        <f t="shared" si="24"/>
        <v>0</v>
      </c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s="18" customFormat="1" ht="12.75">
      <c r="A97" s="15" t="s">
        <v>201</v>
      </c>
      <c r="B97" s="16" t="s">
        <v>202</v>
      </c>
      <c r="C97" s="17" t="s">
        <v>0</v>
      </c>
      <c r="D97" s="14"/>
      <c r="E97" s="14">
        <f>SUM(E98:E99)</f>
        <v>-3680.100000000006</v>
      </c>
      <c r="F97" s="14"/>
      <c r="G97" s="14"/>
      <c r="H97" s="14"/>
      <c r="I97" s="14">
        <f t="shared" si="25"/>
        <v>-3680.100000000006</v>
      </c>
      <c r="J97" s="14">
        <f t="shared" si="26"/>
        <v>3680.100000000006</v>
      </c>
      <c r="K97" s="14"/>
      <c r="L97" s="14">
        <f>SUM(L98:L99)</f>
        <v>0</v>
      </c>
      <c r="M97" s="14"/>
      <c r="N97" s="14"/>
      <c r="O97" s="14"/>
      <c r="P97" s="14">
        <f t="shared" si="21"/>
        <v>0</v>
      </c>
      <c r="Q97" s="14">
        <f t="shared" si="22"/>
        <v>0</v>
      </c>
      <c r="R97" s="14"/>
      <c r="S97" s="14">
        <f>SUM(S98:S99)</f>
        <v>0</v>
      </c>
      <c r="T97" s="14"/>
      <c r="U97" s="14"/>
      <c r="V97" s="14"/>
      <c r="W97" s="14">
        <f t="shared" si="23"/>
        <v>0</v>
      </c>
      <c r="X97" s="14">
        <f t="shared" si="24"/>
        <v>0</v>
      </c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s="18" customFormat="1" ht="12.75">
      <c r="A98" s="15" t="s">
        <v>203</v>
      </c>
      <c r="B98" s="16" t="s">
        <v>204</v>
      </c>
      <c r="C98" s="17" t="s">
        <v>205</v>
      </c>
      <c r="D98" s="14"/>
      <c r="E98" s="14">
        <f>SUM(-E12)</f>
        <v>-41289.98</v>
      </c>
      <c r="F98" s="14"/>
      <c r="G98" s="14"/>
      <c r="H98" s="14"/>
      <c r="I98" s="14">
        <f t="shared" si="25"/>
        <v>-41289.98</v>
      </c>
      <c r="J98" s="14">
        <f t="shared" si="26"/>
        <v>41289.98</v>
      </c>
      <c r="K98" s="14"/>
      <c r="L98" s="14">
        <f>SUM(-L12)</f>
        <v>-1316470.92</v>
      </c>
      <c r="M98" s="14"/>
      <c r="N98" s="14"/>
      <c r="O98" s="14"/>
      <c r="P98" s="14">
        <f t="shared" si="21"/>
        <v>-1316470.92</v>
      </c>
      <c r="Q98" s="14">
        <f t="shared" si="22"/>
        <v>1316470.92</v>
      </c>
      <c r="R98" s="14"/>
      <c r="S98" s="14">
        <f>SUM(-S12)</f>
        <v>-103354</v>
      </c>
      <c r="T98" s="14"/>
      <c r="U98" s="14"/>
      <c r="V98" s="14"/>
      <c r="W98" s="14">
        <f t="shared" si="23"/>
        <v>-103354</v>
      </c>
      <c r="X98" s="14">
        <f t="shared" si="24"/>
        <v>103354</v>
      </c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s="18" customFormat="1" ht="12.75">
      <c r="A99" s="15" t="s">
        <v>206</v>
      </c>
      <c r="B99" s="16" t="s">
        <v>207</v>
      </c>
      <c r="C99" s="17" t="s">
        <v>208</v>
      </c>
      <c r="D99" s="14"/>
      <c r="E99" s="14">
        <f>SUM(E37)</f>
        <v>37609.88</v>
      </c>
      <c r="F99" s="14"/>
      <c r="G99" s="14"/>
      <c r="H99" s="14"/>
      <c r="I99" s="14">
        <f t="shared" si="25"/>
        <v>37609.88</v>
      </c>
      <c r="J99" s="14">
        <f t="shared" si="26"/>
        <v>-37609.88</v>
      </c>
      <c r="K99" s="14"/>
      <c r="L99" s="14">
        <f>SUM(L37)</f>
        <v>1316470.92</v>
      </c>
      <c r="M99" s="14"/>
      <c r="N99" s="14"/>
      <c r="O99" s="14"/>
      <c r="P99" s="14">
        <f t="shared" si="21"/>
        <v>1316470.92</v>
      </c>
      <c r="Q99" s="14">
        <f t="shared" si="22"/>
        <v>-1316470.92</v>
      </c>
      <c r="R99" s="14"/>
      <c r="S99" s="14">
        <f>SUM(S37)</f>
        <v>103354</v>
      </c>
      <c r="T99" s="14"/>
      <c r="U99" s="14"/>
      <c r="V99" s="14"/>
      <c r="W99" s="14">
        <f t="shared" si="23"/>
        <v>103354</v>
      </c>
      <c r="X99" s="14">
        <f t="shared" si="24"/>
        <v>-103354</v>
      </c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ht="25.5">
      <c r="A100" s="2" t="s">
        <v>209</v>
      </c>
      <c r="B100" s="3" t="s">
        <v>210</v>
      </c>
      <c r="C100" s="4" t="s">
        <v>0</v>
      </c>
      <c r="D100" s="5"/>
      <c r="E100" s="5"/>
      <c r="F100" s="5"/>
      <c r="G100" s="5"/>
      <c r="H100" s="5"/>
      <c r="I100" s="5">
        <f t="shared" si="25"/>
        <v>0</v>
      </c>
      <c r="J100" s="5">
        <f t="shared" si="26"/>
        <v>0</v>
      </c>
      <c r="K100" s="5"/>
      <c r="L100" s="5"/>
      <c r="M100" s="5"/>
      <c r="N100" s="5"/>
      <c r="O100" s="5"/>
      <c r="P100" s="5">
        <f t="shared" si="21"/>
        <v>0</v>
      </c>
      <c r="Q100" s="5">
        <f t="shared" si="22"/>
        <v>0</v>
      </c>
      <c r="R100" s="5"/>
      <c r="S100" s="5"/>
      <c r="T100" s="5"/>
      <c r="U100" s="5"/>
      <c r="V100" s="5"/>
      <c r="W100" s="5">
        <f t="shared" si="23"/>
        <v>0</v>
      </c>
      <c r="X100" s="5">
        <f t="shared" si="24"/>
        <v>0</v>
      </c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2.75">
      <c r="A101" s="2" t="s">
        <v>82</v>
      </c>
      <c r="B101" s="3" t="s">
        <v>0</v>
      </c>
      <c r="C101" s="4" t="s">
        <v>0</v>
      </c>
      <c r="D101" s="5"/>
      <c r="E101" s="5"/>
      <c r="F101" s="5"/>
      <c r="G101" s="5"/>
      <c r="H101" s="5"/>
      <c r="I101" s="5">
        <f t="shared" si="25"/>
        <v>0</v>
      </c>
      <c r="J101" s="5">
        <f t="shared" si="26"/>
        <v>0</v>
      </c>
      <c r="K101" s="5"/>
      <c r="L101" s="5"/>
      <c r="M101" s="5"/>
      <c r="N101" s="5"/>
      <c r="O101" s="5"/>
      <c r="P101" s="5">
        <f t="shared" si="21"/>
        <v>0</v>
      </c>
      <c r="Q101" s="5">
        <f t="shared" si="22"/>
        <v>0</v>
      </c>
      <c r="R101" s="5"/>
      <c r="S101" s="5"/>
      <c r="T101" s="5"/>
      <c r="U101" s="5"/>
      <c r="V101" s="5"/>
      <c r="W101" s="5">
        <f t="shared" si="23"/>
        <v>0</v>
      </c>
      <c r="X101" s="5">
        <f t="shared" si="24"/>
        <v>0</v>
      </c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2.75">
      <c r="A102" s="2" t="s">
        <v>211</v>
      </c>
      <c r="B102" s="3" t="s">
        <v>212</v>
      </c>
      <c r="C102" s="4" t="s">
        <v>213</v>
      </c>
      <c r="D102" s="5"/>
      <c r="E102" s="5"/>
      <c r="F102" s="5"/>
      <c r="G102" s="5"/>
      <c r="H102" s="5"/>
      <c r="I102" s="5">
        <f t="shared" si="25"/>
        <v>0</v>
      </c>
      <c r="J102" s="5">
        <f t="shared" si="26"/>
        <v>0</v>
      </c>
      <c r="K102" s="5"/>
      <c r="L102" s="5"/>
      <c r="M102" s="5"/>
      <c r="N102" s="5"/>
      <c r="O102" s="5"/>
      <c r="P102" s="5">
        <f t="shared" si="21"/>
        <v>0</v>
      </c>
      <c r="Q102" s="5">
        <f t="shared" si="22"/>
        <v>0</v>
      </c>
      <c r="R102" s="5"/>
      <c r="S102" s="5"/>
      <c r="T102" s="5"/>
      <c r="U102" s="5"/>
      <c r="V102" s="5"/>
      <c r="W102" s="5">
        <f t="shared" si="23"/>
        <v>0</v>
      </c>
      <c r="X102" s="5">
        <f t="shared" si="24"/>
        <v>0</v>
      </c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2.75">
      <c r="A103" s="2" t="s">
        <v>214</v>
      </c>
      <c r="B103" s="3" t="s">
        <v>215</v>
      </c>
      <c r="C103" s="4" t="s">
        <v>216</v>
      </c>
      <c r="D103" s="5"/>
      <c r="E103" s="5"/>
      <c r="F103" s="5"/>
      <c r="G103" s="5"/>
      <c r="H103" s="5"/>
      <c r="I103" s="5">
        <f t="shared" si="25"/>
        <v>0</v>
      </c>
      <c r="J103" s="5">
        <f t="shared" si="26"/>
        <v>0</v>
      </c>
      <c r="K103" s="5"/>
      <c r="L103" s="5"/>
      <c r="M103" s="5"/>
      <c r="N103" s="5"/>
      <c r="O103" s="5"/>
      <c r="P103" s="5">
        <f t="shared" si="21"/>
        <v>0</v>
      </c>
      <c r="Q103" s="5">
        <f t="shared" si="22"/>
        <v>0</v>
      </c>
      <c r="R103" s="5"/>
      <c r="S103" s="5"/>
      <c r="T103" s="5"/>
      <c r="U103" s="5"/>
      <c r="V103" s="5"/>
      <c r="W103" s="5">
        <f t="shared" si="23"/>
        <v>0</v>
      </c>
      <c r="X103" s="5">
        <f t="shared" si="24"/>
        <v>0</v>
      </c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2.75">
      <c r="A104" s="2" t="s">
        <v>217</v>
      </c>
      <c r="B104" s="3" t="s">
        <v>218</v>
      </c>
      <c r="C104" s="4" t="s">
        <v>0</v>
      </c>
      <c r="D104" s="5"/>
      <c r="E104" s="5"/>
      <c r="F104" s="5"/>
      <c r="G104" s="5"/>
      <c r="H104" s="5"/>
      <c r="I104" s="5">
        <f t="shared" si="25"/>
        <v>0</v>
      </c>
      <c r="J104" s="5">
        <f t="shared" si="26"/>
        <v>0</v>
      </c>
      <c r="K104" s="5"/>
      <c r="L104" s="5"/>
      <c r="M104" s="5"/>
      <c r="N104" s="5"/>
      <c r="O104" s="5"/>
      <c r="P104" s="5">
        <f t="shared" si="21"/>
        <v>0</v>
      </c>
      <c r="Q104" s="5">
        <f t="shared" si="22"/>
        <v>0</v>
      </c>
      <c r="R104" s="5"/>
      <c r="S104" s="5"/>
      <c r="T104" s="5"/>
      <c r="U104" s="5"/>
      <c r="V104" s="5"/>
      <c r="W104" s="5">
        <f t="shared" si="23"/>
        <v>0</v>
      </c>
      <c r="X104" s="5">
        <f t="shared" si="24"/>
        <v>0</v>
      </c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2.75">
      <c r="A105" s="2" t="s">
        <v>82</v>
      </c>
      <c r="B105" s="3" t="s">
        <v>0</v>
      </c>
      <c r="C105" s="4" t="s">
        <v>0</v>
      </c>
      <c r="D105" s="5"/>
      <c r="E105" s="5"/>
      <c r="F105" s="5"/>
      <c r="G105" s="5"/>
      <c r="H105" s="5"/>
      <c r="I105" s="5">
        <f t="shared" si="25"/>
        <v>0</v>
      </c>
      <c r="J105" s="5">
        <f t="shared" si="26"/>
        <v>0</v>
      </c>
      <c r="K105" s="5"/>
      <c r="L105" s="5"/>
      <c r="M105" s="5"/>
      <c r="N105" s="5"/>
      <c r="O105" s="5"/>
      <c r="P105" s="5">
        <f t="shared" si="21"/>
        <v>0</v>
      </c>
      <c r="Q105" s="5">
        <f t="shared" si="22"/>
        <v>0</v>
      </c>
      <c r="R105" s="5"/>
      <c r="S105" s="5"/>
      <c r="T105" s="5"/>
      <c r="U105" s="5"/>
      <c r="V105" s="5"/>
      <c r="W105" s="5">
        <f t="shared" si="23"/>
        <v>0</v>
      </c>
      <c r="X105" s="5">
        <f t="shared" si="24"/>
        <v>0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25.5">
      <c r="A106" s="2" t="s">
        <v>219</v>
      </c>
      <c r="B106" s="3" t="s">
        <v>220</v>
      </c>
      <c r="C106" s="4" t="s">
        <v>221</v>
      </c>
      <c r="D106" s="5"/>
      <c r="E106" s="5"/>
      <c r="F106" s="5"/>
      <c r="G106" s="5"/>
      <c r="H106" s="5"/>
      <c r="I106" s="5">
        <f t="shared" si="25"/>
        <v>0</v>
      </c>
      <c r="J106" s="5">
        <f t="shared" si="26"/>
        <v>0</v>
      </c>
      <c r="K106" s="5"/>
      <c r="L106" s="5"/>
      <c r="M106" s="5"/>
      <c r="N106" s="5"/>
      <c r="O106" s="5"/>
      <c r="P106" s="5">
        <f t="shared" si="21"/>
        <v>0</v>
      </c>
      <c r="Q106" s="5">
        <f t="shared" si="22"/>
        <v>0</v>
      </c>
      <c r="R106" s="5"/>
      <c r="S106" s="5"/>
      <c r="T106" s="5"/>
      <c r="U106" s="5"/>
      <c r="V106" s="5"/>
      <c r="W106" s="5">
        <f t="shared" si="23"/>
        <v>0</v>
      </c>
      <c r="X106" s="5">
        <f t="shared" si="24"/>
        <v>0</v>
      </c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25.5">
      <c r="A107" s="2" t="s">
        <v>222</v>
      </c>
      <c r="B107" s="3" t="s">
        <v>223</v>
      </c>
      <c r="C107" s="4" t="s">
        <v>224</v>
      </c>
      <c r="D107" s="5"/>
      <c r="E107" s="5"/>
      <c r="F107" s="5"/>
      <c r="G107" s="5"/>
      <c r="H107" s="5"/>
      <c r="I107" s="5">
        <f t="shared" si="25"/>
        <v>0</v>
      </c>
      <c r="J107" s="5">
        <f t="shared" si="26"/>
        <v>0</v>
      </c>
      <c r="K107" s="5"/>
      <c r="L107" s="5"/>
      <c r="M107" s="5"/>
      <c r="N107" s="5"/>
      <c r="O107" s="5"/>
      <c r="P107" s="5">
        <f t="shared" si="21"/>
        <v>0</v>
      </c>
      <c r="Q107" s="5">
        <f t="shared" si="22"/>
        <v>0</v>
      </c>
      <c r="R107" s="5"/>
      <c r="S107" s="5"/>
      <c r="T107" s="5"/>
      <c r="U107" s="5"/>
      <c r="V107" s="5"/>
      <c r="W107" s="5">
        <f t="shared" si="23"/>
        <v>0</v>
      </c>
      <c r="X107" s="5">
        <f t="shared" si="24"/>
        <v>0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25.5">
      <c r="A108" s="2" t="s">
        <v>225</v>
      </c>
      <c r="B108" s="3" t="s">
        <v>226</v>
      </c>
      <c r="C108" s="4" t="s">
        <v>0</v>
      </c>
      <c r="D108" s="5"/>
      <c r="E108" s="5"/>
      <c r="F108" s="5"/>
      <c r="G108" s="5"/>
      <c r="H108" s="5"/>
      <c r="I108" s="5">
        <f t="shared" si="25"/>
        <v>0</v>
      </c>
      <c r="J108" s="5">
        <f t="shared" si="26"/>
        <v>0</v>
      </c>
      <c r="K108" s="5"/>
      <c r="L108" s="5"/>
      <c r="M108" s="5"/>
      <c r="N108" s="5"/>
      <c r="O108" s="5"/>
      <c r="P108" s="5">
        <f t="shared" si="21"/>
        <v>0</v>
      </c>
      <c r="Q108" s="5">
        <f t="shared" si="22"/>
        <v>0</v>
      </c>
      <c r="R108" s="5"/>
      <c r="S108" s="5"/>
      <c r="T108" s="5"/>
      <c r="U108" s="5"/>
      <c r="V108" s="5"/>
      <c r="W108" s="5">
        <f t="shared" si="23"/>
        <v>0</v>
      </c>
      <c r="X108" s="5">
        <f t="shared" si="24"/>
        <v>0</v>
      </c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2.75">
      <c r="A109" s="2" t="s">
        <v>82</v>
      </c>
      <c r="B109" s="3" t="s">
        <v>0</v>
      </c>
      <c r="C109" s="4" t="s">
        <v>0</v>
      </c>
      <c r="D109" s="5"/>
      <c r="E109" s="5"/>
      <c r="F109" s="5"/>
      <c r="G109" s="5"/>
      <c r="H109" s="5"/>
      <c r="I109" s="5">
        <f t="shared" si="25"/>
        <v>0</v>
      </c>
      <c r="J109" s="5">
        <f t="shared" si="26"/>
        <v>0</v>
      </c>
      <c r="K109" s="5"/>
      <c r="L109" s="5"/>
      <c r="M109" s="5"/>
      <c r="N109" s="5"/>
      <c r="O109" s="5"/>
      <c r="P109" s="5">
        <f t="shared" si="21"/>
        <v>0</v>
      </c>
      <c r="Q109" s="5">
        <f t="shared" si="22"/>
        <v>0</v>
      </c>
      <c r="R109" s="5"/>
      <c r="S109" s="5"/>
      <c r="T109" s="5"/>
      <c r="U109" s="5"/>
      <c r="V109" s="5"/>
      <c r="W109" s="5">
        <f t="shared" si="23"/>
        <v>0</v>
      </c>
      <c r="X109" s="5">
        <f t="shared" si="24"/>
        <v>0</v>
      </c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25.5">
      <c r="A110" s="2" t="s">
        <v>227</v>
      </c>
      <c r="B110" s="3" t="s">
        <v>228</v>
      </c>
      <c r="C110" s="4" t="s">
        <v>229</v>
      </c>
      <c r="D110" s="5"/>
      <c r="E110" s="5"/>
      <c r="F110" s="5"/>
      <c r="G110" s="5"/>
      <c r="H110" s="5"/>
      <c r="I110" s="5">
        <f t="shared" si="25"/>
        <v>0</v>
      </c>
      <c r="J110" s="5">
        <f t="shared" si="26"/>
        <v>0</v>
      </c>
      <c r="K110" s="5"/>
      <c r="L110" s="5"/>
      <c r="M110" s="5"/>
      <c r="N110" s="5"/>
      <c r="O110" s="5"/>
      <c r="P110" s="5">
        <f t="shared" si="21"/>
        <v>0</v>
      </c>
      <c r="Q110" s="5">
        <f t="shared" si="22"/>
        <v>0</v>
      </c>
      <c r="R110" s="5"/>
      <c r="S110" s="5"/>
      <c r="T110" s="5"/>
      <c r="U110" s="5"/>
      <c r="V110" s="5"/>
      <c r="W110" s="5">
        <f t="shared" si="23"/>
        <v>0</v>
      </c>
      <c r="X110" s="5">
        <f t="shared" si="24"/>
        <v>0</v>
      </c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25.5">
      <c r="A111" s="2" t="s">
        <v>230</v>
      </c>
      <c r="B111" s="3" t="s">
        <v>231</v>
      </c>
      <c r="C111" s="4" t="s">
        <v>232</v>
      </c>
      <c r="D111" s="5"/>
      <c r="E111" s="5"/>
      <c r="F111" s="5"/>
      <c r="G111" s="5"/>
      <c r="H111" s="5"/>
      <c r="I111" s="5">
        <f t="shared" si="25"/>
        <v>0</v>
      </c>
      <c r="J111" s="5">
        <f t="shared" si="26"/>
        <v>0</v>
      </c>
      <c r="K111" s="5"/>
      <c r="L111" s="5"/>
      <c r="M111" s="5"/>
      <c r="N111" s="5"/>
      <c r="O111" s="5"/>
      <c r="P111" s="5">
        <f t="shared" si="21"/>
        <v>0</v>
      </c>
      <c r="Q111" s="5">
        <f t="shared" si="22"/>
        <v>0</v>
      </c>
      <c r="R111" s="5"/>
      <c r="S111" s="5"/>
      <c r="T111" s="5"/>
      <c r="U111" s="5"/>
      <c r="V111" s="5"/>
      <c r="W111" s="5">
        <f t="shared" si="23"/>
        <v>0</v>
      </c>
      <c r="X111" s="5">
        <f t="shared" si="24"/>
        <v>0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2.75">
      <c r="A112" s="2" t="s">
        <v>233</v>
      </c>
      <c r="B112" s="3" t="s">
        <v>234</v>
      </c>
      <c r="C112" s="4" t="s">
        <v>0</v>
      </c>
      <c r="D112" s="5"/>
      <c r="E112" s="5"/>
      <c r="F112" s="5"/>
      <c r="G112" s="5"/>
      <c r="H112" s="5"/>
      <c r="I112" s="5">
        <f t="shared" si="25"/>
        <v>0</v>
      </c>
      <c r="J112" s="5">
        <f t="shared" si="26"/>
        <v>0</v>
      </c>
      <c r="K112" s="5"/>
      <c r="L112" s="5"/>
      <c r="M112" s="5"/>
      <c r="N112" s="5"/>
      <c r="O112" s="5"/>
      <c r="P112" s="5">
        <f t="shared" si="21"/>
        <v>0</v>
      </c>
      <c r="Q112" s="5">
        <f t="shared" si="22"/>
        <v>0</v>
      </c>
      <c r="R112" s="5"/>
      <c r="S112" s="5"/>
      <c r="T112" s="5"/>
      <c r="U112" s="5"/>
      <c r="V112" s="5"/>
      <c r="W112" s="5">
        <f t="shared" si="23"/>
        <v>0</v>
      </c>
      <c r="X112" s="5">
        <f t="shared" si="24"/>
        <v>0</v>
      </c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5" spans="1:38" ht="12.75">
      <c r="A115" s="24" t="s">
        <v>0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1:38" ht="12.75">
      <c r="A116" s="24" t="s">
        <v>0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1:38" ht="12.75">
      <c r="A117" s="24" t="s">
        <v>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1:38" ht="18.75">
      <c r="A118" s="26" t="s">
        <v>278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1:38" ht="12.75">
      <c r="A119" s="23" t="s">
        <v>0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</row>
    <row r="120" spans="1:38" ht="18.75">
      <c r="A120" s="26" t="s">
        <v>283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1:38" ht="12.75">
      <c r="A121" s="23" t="s">
        <v>0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ht="12.75">
      <c r="A122" s="23" t="s">
        <v>235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ht="12.75">
      <c r="A123" s="23" t="s">
        <v>0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</row>
    <row r="124" spans="1:38" ht="12.75">
      <c r="A124" s="23" t="s">
        <v>0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</row>
    <row r="125" spans="1:38" ht="12.75">
      <c r="A125" s="23" t="s">
        <v>0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</row>
  </sheetData>
  <sheetProtection/>
  <mergeCells count="20">
    <mergeCell ref="A9:AL9"/>
    <mergeCell ref="A115:AL115"/>
    <mergeCell ref="A5:AL5"/>
    <mergeCell ref="A116:AL116"/>
    <mergeCell ref="A6:AL6"/>
    <mergeCell ref="A7:AL7"/>
    <mergeCell ref="A8:AL8"/>
    <mergeCell ref="A125:AL125"/>
    <mergeCell ref="A123:AL123"/>
    <mergeCell ref="A124:AL124"/>
    <mergeCell ref="A117:AL117"/>
    <mergeCell ref="A118:AL118"/>
    <mergeCell ref="A119:AL119"/>
    <mergeCell ref="A120:AL120"/>
    <mergeCell ref="A121:AL121"/>
    <mergeCell ref="A122:AL122"/>
    <mergeCell ref="A1:AL1"/>
    <mergeCell ref="A2:AL2"/>
    <mergeCell ref="A3:AL3"/>
    <mergeCell ref="A4:AL4"/>
  </mergeCells>
  <printOptions horizontalCentered="1"/>
  <pageMargins left="0.2" right="0.2" top="0.29" bottom="0.2" header="0" footer="0"/>
  <pageSetup horizontalDpi="600" verticalDpi="600" orientation="landscape" paperSize="9" scale="40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2016-02-19T11:57:37Z</cp:lastPrinted>
  <dcterms:created xsi:type="dcterms:W3CDTF">2013-03-22T02:41:27Z</dcterms:created>
  <dcterms:modified xsi:type="dcterms:W3CDTF">2016-02-20T06:21:08Z</dcterms:modified>
  <cp:category/>
  <cp:version/>
  <cp:contentType/>
  <cp:contentStatus/>
</cp:coreProperties>
</file>